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95" yWindow="45" windowWidth="10365" windowHeight="10155"/>
  </bookViews>
  <sheets>
    <sheet name="Naslovna" sheetId="14" r:id="rId1"/>
    <sheet name="Jaka struja" sheetId="18" r:id="rId2"/>
    <sheet name="LAN" sheetId="27" r:id="rId3"/>
    <sheet name="Građevinski" sheetId="9" r:id="rId4"/>
    <sheet name="Rekapitulacija" sheetId="16" r:id="rId5"/>
  </sheets>
  <definedNames>
    <definedName name="_xlnm.Print_Area" localSheetId="3">Građevinski!$A$1:$I$24</definedName>
    <definedName name="_xlnm.Print_Area" localSheetId="1">'Jaka struja'!$A$1:$I$50</definedName>
    <definedName name="_xlnm.Print_Area" localSheetId="2">LAN!$A$1:$I$83</definedName>
  </definedNames>
  <calcPr calcId="145621"/>
</workbook>
</file>

<file path=xl/calcChain.xml><?xml version="1.0" encoding="utf-8"?>
<calcChain xmlns="http://schemas.openxmlformats.org/spreadsheetml/2006/main">
  <c r="H35" i="18" l="1"/>
  <c r="H33" i="18"/>
  <c r="F31" i="18"/>
  <c r="H29" i="18"/>
  <c r="H30" i="18"/>
  <c r="H28" i="18"/>
  <c r="H16" i="18"/>
  <c r="H17" i="18"/>
  <c r="H18" i="18"/>
  <c r="H19" i="18"/>
  <c r="H20" i="18"/>
  <c r="H21" i="18"/>
  <c r="H22" i="18"/>
  <c r="H23" i="18"/>
  <c r="H24" i="18"/>
  <c r="H25" i="18"/>
  <c r="H15" i="18"/>
  <c r="H10" i="18"/>
  <c r="H11" i="18"/>
  <c r="H12" i="18"/>
  <c r="H9" i="18"/>
  <c r="H51" i="27"/>
  <c r="H45" i="18"/>
  <c r="F26" i="18" l="1"/>
  <c r="F13" i="18"/>
  <c r="H44" i="18"/>
  <c r="H43" i="18"/>
  <c r="H22" i="27" l="1"/>
  <c r="H6" i="18"/>
  <c r="H7" i="18"/>
  <c r="H18" i="9"/>
  <c r="H17" i="9"/>
  <c r="H16" i="9"/>
  <c r="H13" i="9"/>
  <c r="H12" i="9"/>
  <c r="H11" i="9"/>
  <c r="H10" i="9"/>
  <c r="H74" i="27"/>
  <c r="H70" i="27"/>
  <c r="H69" i="27"/>
  <c r="H68" i="27"/>
  <c r="H67" i="27"/>
  <c r="H66" i="27"/>
  <c r="H62" i="27"/>
  <c r="H61" i="27"/>
  <c r="H60" i="27"/>
  <c r="H56" i="27"/>
  <c r="H55" i="27"/>
  <c r="H50" i="27"/>
  <c r="H49" i="27"/>
  <c r="H48" i="27"/>
  <c r="H44" i="27"/>
  <c r="H43" i="27"/>
  <c r="H42" i="27"/>
  <c r="H41" i="27"/>
  <c r="H36" i="27"/>
  <c r="H37" i="27"/>
  <c r="H23" i="27"/>
  <c r="H21" i="27"/>
  <c r="H17" i="27"/>
  <c r="H16" i="27"/>
  <c r="H15" i="27"/>
  <c r="H11" i="27"/>
  <c r="H10" i="27"/>
  <c r="H9" i="27"/>
  <c r="H8" i="27"/>
  <c r="H77" i="27" s="1"/>
  <c r="H49" i="18"/>
  <c r="H48" i="18"/>
  <c r="H47" i="18"/>
  <c r="H46" i="18"/>
  <c r="H40" i="18"/>
  <c r="H41" i="18"/>
  <c r="H38" i="18"/>
  <c r="H37" i="18"/>
  <c r="H36" i="18"/>
  <c r="H31" i="18"/>
  <c r="H26" i="18"/>
  <c r="H13" i="18"/>
  <c r="H19" i="9"/>
  <c r="H14" i="9"/>
  <c r="H9" i="9"/>
  <c r="H20" i="9" s="1"/>
  <c r="H50" i="18" l="1"/>
  <c r="C3" i="16"/>
  <c r="C5" i="16"/>
  <c r="C4" i="16"/>
  <c r="C6" i="16" l="1"/>
</calcChain>
</file>

<file path=xl/sharedStrings.xml><?xml version="1.0" encoding="utf-8"?>
<sst xmlns="http://schemas.openxmlformats.org/spreadsheetml/2006/main" count="504" uniqueCount="189">
  <si>
    <t>SVEUKUPNO</t>
  </si>
  <si>
    <t>3.3.</t>
  </si>
  <si>
    <t>ELEKTROINSTALACIJA</t>
  </si>
  <si>
    <t>3.1.</t>
  </si>
  <si>
    <t>3.2.</t>
  </si>
  <si>
    <t>INVESTITOR:</t>
  </si>
  <si>
    <t>GRAĐEVINA:</t>
  </si>
  <si>
    <t>TROŠKOVNIK</t>
  </si>
  <si>
    <t>1.</t>
  </si>
  <si>
    <t>-</t>
  </si>
  <si>
    <t>komplet</t>
  </si>
  <si>
    <t>x</t>
  </si>
  <si>
    <t>=</t>
  </si>
  <si>
    <t>2.</t>
  </si>
  <si>
    <t>3.</t>
  </si>
  <si>
    <t>4.</t>
  </si>
  <si>
    <t>paušal</t>
  </si>
  <si>
    <t>5.</t>
  </si>
  <si>
    <t>m</t>
  </si>
  <si>
    <t>6.</t>
  </si>
  <si>
    <t>7.</t>
  </si>
  <si>
    <t>8.</t>
  </si>
  <si>
    <t>UKUPNO:</t>
  </si>
  <si>
    <t>9.</t>
  </si>
  <si>
    <t>10.</t>
  </si>
  <si>
    <t>12.</t>
  </si>
  <si>
    <t>iznos</t>
  </si>
  <si>
    <t>kom.</t>
  </si>
  <si>
    <t>13.</t>
  </si>
  <si>
    <t>14.</t>
  </si>
  <si>
    <t>h</t>
  </si>
  <si>
    <t xml:space="preserve"> </t>
  </si>
  <si>
    <t>REKAPITULACIJA</t>
  </si>
  <si>
    <t>LAN INSTALACIJA</t>
  </si>
  <si>
    <t>automatski osigurač C/16A, 1-polni</t>
  </si>
  <si>
    <t>spojni vodovi, redne stezaljke, PE i N sabirnica i ostali montažni materijal</t>
  </si>
  <si>
    <t>Sav ostali sitni spojni i montažni pribor i materijal</t>
  </si>
  <si>
    <t>Ispitivanje, mjerenje i izrada HR atesta od strane ovlaštene institucije</t>
  </si>
  <si>
    <t>Izrada dokumentacije izvedenog stanja u 3 uvezana primjerka +1xCD medij</t>
  </si>
  <si>
    <t>poklopac kanala širine 80mm, L=2,5m</t>
  </si>
  <si>
    <t>pregrada kanala TAS, L=100</t>
  </si>
  <si>
    <t>spojnica unutarnja TAS kanala</t>
  </si>
  <si>
    <t>držač kabela TAS kanala</t>
  </si>
  <si>
    <t>koljeno unutarnje</t>
  </si>
  <si>
    <t>krajnji komad</t>
  </si>
  <si>
    <t>LAN priključnica 2xRJ45 CAT.6 (kosi kit)</t>
  </si>
  <si>
    <t>pribor za montažu i učvršćenje</t>
  </si>
  <si>
    <t>PP-y 3x2,5 mm2</t>
  </si>
  <si>
    <t>Komunikacijski ormar i oprema</t>
  </si>
  <si>
    <t>1.1.</t>
  </si>
  <si>
    <t>1.4.</t>
  </si>
  <si>
    <t>1.3.</t>
  </si>
  <si>
    <t>1.2.</t>
  </si>
  <si>
    <t>Prespojni paneli</t>
  </si>
  <si>
    <t>2.1.</t>
  </si>
  <si>
    <t>2.2.</t>
  </si>
  <si>
    <t>2.3.</t>
  </si>
  <si>
    <t>Prespojni kabeli</t>
  </si>
  <si>
    <t>Svjetlovodni kabeli, priključnice i konektori</t>
  </si>
  <si>
    <t>4.1.</t>
  </si>
  <si>
    <t>4.2.</t>
  </si>
  <si>
    <t>granična valna duljina manja od 1280nm mjereno prema normi IEC 793-1</t>
  </si>
  <si>
    <t>“tight buffer” i “distribution” izvedba</t>
  </si>
  <si>
    <t>samogasivi, bez halogena (LSOH)</t>
  </si>
  <si>
    <t>mehaničke karakteristike i utjecaji okoline na kabel definirani su prema normama EN 18700, IEC 60794-2 i IEC 60794-3 (EN 187100)</t>
  </si>
  <si>
    <t>sa zaštitom protiv glodavaca (Rodent protection)</t>
  </si>
  <si>
    <t>sa označavanjem na oba kraja</t>
  </si>
  <si>
    <t>5.1.</t>
  </si>
  <si>
    <t>5.2.</t>
  </si>
  <si>
    <t>5.3.</t>
  </si>
  <si>
    <t>5.4.</t>
  </si>
  <si>
    <t>Energetski kabeli, priključnice, konektori, pribor</t>
  </si>
  <si>
    <t>Dobava, isporuka i polaganje kabela za napajanje PP-Y 3x2,5 mm2, s označavanjem na oba kraja</t>
  </si>
  <si>
    <t>Dobava, isporuka i polaganje vodiča za uzemljenje P/F-Y 1x6 mm2, s označavanjem na oba kraja</t>
  </si>
  <si>
    <t>Dobava, isporuka i montaža šuko utičnice s kutijom za nadžbuknu montažu, sa spajanjem na napojni kabel, s označavanjem</t>
  </si>
  <si>
    <t>Dobava, isporuka i montaža šuko naponskog utikača, sa spajanjem na napojni kabel</t>
  </si>
  <si>
    <t>6.1.</t>
  </si>
  <si>
    <t>6.2.</t>
  </si>
  <si>
    <t>6.3.</t>
  </si>
  <si>
    <t>Instalacijske cijevi i kabelski kanali</t>
  </si>
  <si>
    <t>Dobava, isporuka i polaganje plastične savitljive rebraste instalacijske cijevi, unutarnjeg promjera min. Ø 32mm, otporna na vanjske utjecaje, otporna na plamen (tipska oznaka CSPS-siva), za podžbuknu montažu, s izradom žlijeba i sanacijom zida/stropa/poda</t>
  </si>
  <si>
    <t>Dobava, isporuka i polaganje plastične savitljive rebraste instalacijske cijevi, unutarnjeg promjera min. Ø 25mm, otporna na vanjske utjecaje, otporna na plamen (tipska oznaka CSPS-siva), za podžbuknu montažu, s izradom žlijeba i sanacijom zida/stropa/poda</t>
  </si>
  <si>
    <t>Dobava, isporuka i montaža metalnog perforiranog kanala PK-100/50 sa poklopcem, s priborom za montažu na strop ili zid (nosači, uložak i vijak), sa svim potrebnim materijalom za nastavljanje, skretanje, izjednačavanje potencijala i spajanje na uzemljenje, sa izradom proboja i sanacijom zida/stropa</t>
  </si>
  <si>
    <t>7.1.</t>
  </si>
  <si>
    <t>7.2.</t>
  </si>
  <si>
    <t>Bakreni kabeli, priključnice i konektori</t>
  </si>
  <si>
    <t>8.1.</t>
  </si>
  <si>
    <t>9.1.</t>
  </si>
  <si>
    <t>9.2.</t>
  </si>
  <si>
    <t>9.3.</t>
  </si>
  <si>
    <t>Mjerenja i mjerni certifikati</t>
  </si>
  <si>
    <t>Ispitivanje ispravnosti instalirane telefonske parice mjernim instrumentom ili zujalicom na kratki spoj, s izdavanjem izjave o ispravnosti ispitanih telefonskih parica</t>
  </si>
  <si>
    <t>Ostali radovi</t>
  </si>
  <si>
    <t>Demontaža postojeće pasivne opreme iz postojećeg i montaža u novi komunikacijski ormar</t>
  </si>
  <si>
    <t>Demontaža postojeće aktivne opreme iz postojećeg i montaža u novi komunikacijski ormar</t>
  </si>
  <si>
    <t>Odspajanje i izvlačenje postojećih instalacijskih kabela</t>
  </si>
  <si>
    <t>Nespecificirani sitni potrošni materijal po lokaciji (Napomena: Uz ovu stavku priložiti specifikaciju ugrađenog materijala)</t>
  </si>
  <si>
    <t>Satnica djelatnika za nepredviđene poslove (Napomena: Uz ovu stavku priložiti specifikaciju radova sa stvarno utrošenom satnicom, a prema podacima unesenim u građevinski dnevnik i ovjeren od nadzornog inženjera)</t>
  </si>
  <si>
    <t>Dokumantacija izvedenog stanja</t>
  </si>
  <si>
    <t>ELEKTROINSTALACIJA JAKE STRUJE</t>
  </si>
  <si>
    <t>Demontaža postojeće instalacione opreme i pripadnih kabela</t>
  </si>
  <si>
    <t>grebenasta preklopka 32A, montaža na DIN nosač, tip GN32-52O48 “Končar”</t>
  </si>
  <si>
    <t>automatski osigurač C/25A, 1-polni</t>
  </si>
  <si>
    <t>T spojni komad</t>
  </si>
  <si>
    <t>priključnica 3-struka, 16A, 250V, (BN-zelena)</t>
  </si>
  <si>
    <t>Dobava, isporuka i polaganje instalacijskih kabela u kabelskim kanalicama, komplet sa spajanjem, tip:</t>
  </si>
  <si>
    <t>PP-y 3x4 mm2</t>
  </si>
  <si>
    <t>P/F-y 1x6 mm2</t>
  </si>
  <si>
    <t>Dobava i polaganje PVC kabelske kanalice, komplet sa priborom za učvršćenje:</t>
  </si>
  <si>
    <t>PVC kanalica 40x25 mm</t>
  </si>
  <si>
    <t>PVC kanalica 15x15 mm</t>
  </si>
  <si>
    <t>Dobava, isporuka i ugradnja produžnog kabela sa utikačem i 6 energetskih priključnica 6x16A/230VAC, nadžbukne OG izvedbe, dužine kabela 3m</t>
  </si>
  <si>
    <t>Dobava, isporuka i ugradnja produžnog kabela sa utikačem i 3 energetske priključnice 3x16A/230VAC, nadžbukne OG izvedbe, dužine kabela 3m</t>
  </si>
  <si>
    <t>GRAĐEVINSKI RADOVI</t>
  </si>
  <si>
    <r>
      <t>m</t>
    </r>
    <r>
      <rPr>
        <vertAlign val="superscript"/>
        <sz val="12"/>
        <rFont val="Times New Roman"/>
        <family val="1"/>
      </rPr>
      <t>2</t>
    </r>
  </si>
  <si>
    <t>Dubljenje zida šlicanjem žbuke presjeka 5x3cm, za polaganje instalacionih kabela</t>
  </si>
  <si>
    <t>Bušenje betonske deke debljine 25cm za prolaz kabela svrdlom Ø 20mm, te sanacija oštećenja</t>
  </si>
  <si>
    <t>Bušenje betonskog zida debljine 50cm za prolaz kabela svrdlom Ø 20mm, te sanacija oštećenja</t>
  </si>
  <si>
    <t>Žbukanje kabelskih šliceva nakon polaganja kabela, fina građevinska obrada, te ličenje dovođenjem u prvobitno stanje</t>
  </si>
  <si>
    <t>Građevinska sanacija zida nakon demontaže ormara, žbukanje sa finom obradom, te ličenje</t>
  </si>
  <si>
    <t>Razni pomoćni radovi koji će se izvoditi po posebnom zahtjevu investitora upisom u građevinski dnevnik, te izradom odgovarajuće analize cijena. Obračun se vrši po stvarno utrošenim satima po kvalifikacijama angažirane radne snage:</t>
  </si>
  <si>
    <t>VKV</t>
  </si>
  <si>
    <t>KV</t>
  </si>
  <si>
    <t>NKV</t>
  </si>
  <si>
    <t>Troškovi osiguranja i transporta, uključivo privremena i okončana čišćenja prostora, zaštita radnog prostora, izvođenje radova s odvozom otpada na deponij</t>
  </si>
  <si>
    <t>LAN INSTALACIJA SLABE STRUJE</t>
  </si>
  <si>
    <t>Zagreb, Prisavlje 14</t>
  </si>
  <si>
    <t>TEH. BROJ:</t>
  </si>
  <si>
    <t>PRIKLJUČNICA RADNIH MJESTA</t>
  </si>
  <si>
    <t>Dobava, isporuka i montaža komunikacijskog ormara KO, samostojeći, dimenzija 800x800mm, visine 42U, sa staklenim vratima s prednje strane i metalnim sa stražnje strane</t>
  </si>
  <si>
    <t>zaključavanje svih stranica ormara (prednje, bočne zadnje), s prednjim i stražnjim nosačima za ugradnju 19“ opreme, podnožje s ventilacijskim otvorima i elementima za niveliranje, s mogućnošću uvođenja kabela s donje i gornje strane, s vertikalnim kabelskim kanalima</t>
  </si>
  <si>
    <t>elementi za aktivno hlađenje (ventilacija s termoregulacijom), instalacija napajanja, instalacija uzemljenja (set kabela i sabirnice za uzemljenje), zaštita prema IP20, s po 4 kom. kaveznih matica i vijaka po 1U visine, s elementima za označavanje. 
Tip kao: Rittal DK5507.120</t>
  </si>
  <si>
    <t>Dobava, isporuka i montaža police za 19“ komunikacijski ormar, dubine min. 400 mm, visine max. 2U, sa elementima za ugradnju. 
Tip kao: Rittal DK 7119.400</t>
  </si>
  <si>
    <t>Dobava, isporuka i ugradnja elemenata za horizontalno vođenje kabela, za ugradnju u 19” ormar, za vođenje min. 50 prespojnih kabela, visine 1U
Tip kao: Rittal DK 7159.035</t>
  </si>
  <si>
    <t>Dobava, isporuka i ugradnja šuko naponske letve s min. 8 priključnica 16A/230VAC, za ugradnju u 19” ormar, bez ugrađenog prekidača, s priključnim kabelom dužine min. 2m, s ugradnjom na priključni konektor, s elementima za označavanje, ispisom oznaka i označavanjem priključne letve (oznake otporne na prašinu i vlagu)
Tip kao: Rittal DK 7240.210</t>
  </si>
  <si>
    <t>Dobava, isporuka i montaža modularnog STP Cat. 6 prespojnog panela sa 24 priključna mjesta RJ45, za ugradnju u 19” ormar, visine 1U, sa nabacivanjem parica kabela, s elementima za označavanje, ispisom oznaka i označavanjem prespojnog panela i svakog priključnog mjesta (oznake otporne na prašinu i vlagu)
Tip kao: R&amp;M R509882</t>
  </si>
  <si>
    <t>Dobava, isporuka i montaža modularnog ISDN/TEL prespojnog panela sa 20 priključnih mjesta RJ45, za ugradnju u 19” ormar, visine 1U, sa nabacivanjem parica kabela, s elementima za označavanje, ispisom oznaka i označavanjem prespojnog panela i svakog priključnog mjesta (oznake otporne na prašinu i vlagu)
Tip kao: R&amp;M R35115; R35116x2; R35117x3</t>
  </si>
  <si>
    <t>Dobava, isporuka i montaža svjetlovodnog prespojnog panela za ugradnju 24 dvostrukih (duplex) LC/LC prespojnika, za ugradnju u 19” ormar, visine 1U, sa ladicom za prihvat svjetlovodnih kabela i poklopcem, s uvodnicama kabela, s elementima za vođenje svjetlovodnih kabela, plastičnim vezicama i ostalom potrebnom opremom, s elementima za označavanje, ispisom oznaka i označavanjem prespojnog panela i svakog priključnog mjesta (oznake otporne na prašinu i vlagu)
Tipa kao: R&amp;M R505558</t>
  </si>
  <si>
    <t>Dobava i isporuka prespojnih tvorničkih S/FTP Cat. 6 kabela, duljine 1m, sivi
Tip kao: R&amp;M R509858</t>
  </si>
  <si>
    <t>Dobava i isporuka prespojnih tvorničkih S/FTP Cat. 6 kabela, duljine 2m, sivi
Tip kao: R&amp;M R509861</t>
  </si>
  <si>
    <t>Dobava i isporuka prespojnih tvorničkih S/FTP Cat. 6 kabela, duljine 3m, sivi
Tip kao: R&amp;M R509862</t>
  </si>
  <si>
    <t>Dobava, isporuka i polaganje jednomodnog (Singlemode) svjetlovodnog kabela, s 8-niti, izvedba za vanjsko i unutarnje polaganje, izvedba za vertikalno polaganje, 9/125μm, maksimalno prigušenje:</t>
  </si>
  <si>
    <t>0,39 dB/km na 20°C pri valnoj dužini 1310-1625nm</t>
  </si>
  <si>
    <t>0,25 dB/km na 20°C pri valnoj dužini 1550nm</t>
  </si>
  <si>
    <t>Tip kao: R&amp;M R304137</t>
  </si>
  <si>
    <t>Konektiziranje jednomodnog (Singlemode) svjetlovodnog LC konektora za svjetlovodni kabel 9/125μm</t>
  </si>
  <si>
    <t>Dobava, isporuka i polaganje 4-paričnog U/FTP kabela Cat. 6A, samogasivi, bez halogena (LSOH), punožični, Category 6 prema normi ISO/IEC 11801, s označavanjem na oba kraja naljepnicama otpornim na vlagu i prljavštinu, s tiskanim ispisom oznaka
Tip kao: R&amp;M R308247</t>
  </si>
  <si>
    <t>8.2.</t>
  </si>
  <si>
    <t>8.3.</t>
  </si>
  <si>
    <t>Mjerenje i izdavanje certifikata o izvršenom mjerenju kvalitete instaliranih jednomodnih (Singlemode) svjetlovodnih veza, sukladnost izmjerenih vrijednosti sa vrijednostima prema normi ISO/IEC 11801:2002 za svjetlovodni Link, mjerenja obaviti dvosmjerno na 2 svjetlovodne niti za obje valne duljine (na 1310nm i na 1550nm), mjerenja obaviti prema zahtjevima iz norme EN 61280 (IEC 61280), rezultate dostaviti u elektroničkom obliku, sortirane po etažama ili zonama, s odgovarajućim oznakama i izračunom ukupne dužine izmjerenih kabela</t>
  </si>
  <si>
    <t>Mjerenje i izdavanje certifikata o izvršenom mjerenju kvalitete instaliranih FTP veza, sukladnost izmjerenih vrijednosti sa vrijednostima prema normi ISO/IEC 11801 za „Class EA”, „Permanent Link”, rezultate dostaviti u elektroničkom obliku, sortirane po etažama ili zonama, s odgovarajućim oznakama i izračunom ukupne dužine izmjerenih kabela</t>
  </si>
  <si>
    <t>9.4.</t>
  </si>
  <si>
    <t>9.5.</t>
  </si>
  <si>
    <t>10.1.</t>
  </si>
  <si>
    <t>Napomena:</t>
  </si>
  <si>
    <t>Ponuditelj mora obvezno ponuditi rješenje u kojem nudi cijeli prijenosni put (eng. channel) od istog proizvođača.</t>
  </si>
  <si>
    <t>Prijenosni put obuhvaća prespojne kabele za spajanje aktivnih mrežnih uređaja u komunikacijskom ormaru, priključne module prespojnog panela, kabele horizontalnog razvoda, priključne module u utičnici i prespojne kabele za spajanje računalne, komunikacijske ili druge opreme. Ne može se ponuditi prijenosni put od dva komplementarna proizvođača (npr. prespojni kabeli, priključni moduli prespojnog panela i priključni moduli u utičnici od jednog proizvođača, a kabel horizontalnog razvoda od drugog proizvođača).</t>
  </si>
  <si>
    <t>Osoblje Ponuditelja mora imati certifikat o završenom školovanju i stručnom osposobljavanju za montažu navedenih proizvoda.</t>
  </si>
  <si>
    <t>Ponuditelj mora za Naručitelja ishoditi garanciju proizvođača komponenata na instalirani sustav od minimalno 25 godina.</t>
  </si>
  <si>
    <t>RO-BN</t>
  </si>
  <si>
    <t>Dobava, isporuka i montaža novog razdjelnika RO-BN, tipski, nadžbukni razdjelnik, dvoredni 2x12 modula, komplet sa ožičenjem i spajanjem slijedeće opreme:</t>
  </si>
  <si>
    <t>Dobava, isporuka i montaža dvodjelnog zidnog metalnog kanala, kao tip TAS+110/72, proizvođača "Thorsman", sastavljenog iz slijedećih elemenata:</t>
  </si>
  <si>
    <t>osnova kanala 110/72, L=2,5m</t>
  </si>
  <si>
    <t>koljeno vanjsko</t>
  </si>
  <si>
    <t>L spojni komad</t>
  </si>
  <si>
    <t>PP-y 5x6 mm2</t>
  </si>
  <si>
    <t>Dobava i polaganje cijevi za zaštitu kabela, komplet sa obujmicama za učvršćenje:</t>
  </si>
  <si>
    <r>
      <t xml:space="preserve">CS cijev </t>
    </r>
    <r>
      <rPr>
        <sz val="12"/>
        <rFont val="Calibri"/>
        <family val="2"/>
      </rPr>
      <t>Φ</t>
    </r>
    <r>
      <rPr>
        <sz val="12"/>
        <rFont val="Times New Roman"/>
        <family val="1"/>
        <charset val="238"/>
      </rPr>
      <t>20-25 mm</t>
    </r>
  </si>
  <si>
    <r>
      <t xml:space="preserve">PNT </t>
    </r>
    <r>
      <rPr>
        <sz val="12"/>
        <rFont val="Calibri"/>
        <family val="2"/>
      </rPr>
      <t>Φ</t>
    </r>
    <r>
      <rPr>
        <sz val="12"/>
        <rFont val="Times New Roman"/>
        <family val="1"/>
        <charset val="238"/>
      </rPr>
      <t>20-25 mm</t>
    </r>
  </si>
  <si>
    <t>Dobava, isporuka i montaža metalnog perforiranog kanala PK-50/50 sa poklopcem, s priborom za montažu na strop ili zid (nosači, uložak i vijak), sa svim potrebnim materijalom za nastavljanje, skretanje, izjednačavanje potencijala i spajanje na uzemljenje, sa izradom proboja i sanacijom zida/stropa</t>
  </si>
  <si>
    <t>6.4.</t>
  </si>
  <si>
    <t>Izrada prodora u betonskom zidu, debljine 50cm, za prolaz kabela, presjeka 20x10cm</t>
  </si>
  <si>
    <t>Prilikom izvođenja građevinskih radova, obratiti dodatnu pažnju u svrhu zaštite postojećih instalacija i sve vrste opreme i dokumentacije, koja se nalazi u prostorijama i susjednim prostorijama.</t>
  </si>
  <si>
    <t>Dobava, isporuka i ugradnja u postojeći razvodni ormar RO-N, automatskog osigurača C/32A, 10kA, komplet sa ožičenjem i spajanjem</t>
  </si>
  <si>
    <t>Dobava, isporuka i montaža seta priključnica ugrađenih u instalacionom metalnom kanalu, kao tip TAS+110/52 "Thorsman", sastavljenog iz slijedećih elemenata:</t>
  </si>
  <si>
    <t>Dobava, isporuka i polaganje višeparičnog telekomunikacijskog kabela, 20 parica, izvedba za unutrašnje polaganje, tip J-Y(St)Y (TI44) 20x2x0,6 mm, punožični, s označavanjem na oba kraja</t>
  </si>
  <si>
    <t>11.</t>
  </si>
  <si>
    <t>LUČKA KAPETANIJA SISAK</t>
  </si>
  <si>
    <t>Sisak, Rimska 16</t>
  </si>
  <si>
    <t>TD-896/14</t>
  </si>
  <si>
    <t>Montaža uređaja za besprekidno napajanje UPS, snage 3kVA/2,7kW, ulaz 1x230V±20%, izlaz 1x230V±2%, sa baterijskim paketom za autonomiju 30 min., EMI/RFI filter, interni by-pass, ulazni THD&lt;5%, rack izvedba 4Unet, RS232 port sa shutdown softverom, Web/SNMP komunikacijska kartica, sučelje za daljinski isklop u nuždi.  Tip kao: APC Smart-UPS X3000VA RM230V</t>
  </si>
  <si>
    <t>MINISTARSTVO MORA, PROMETA I INFRASTRUKTURE</t>
  </si>
  <si>
    <t>R.br.</t>
  </si>
  <si>
    <t>NAZIV</t>
  </si>
  <si>
    <t>KOLIČINA</t>
  </si>
  <si>
    <t>JEDINIČNA CIJENA</t>
  </si>
  <si>
    <t>UKUPNA CIJENA</t>
  </si>
  <si>
    <t>NAPOMENA</t>
  </si>
  <si>
    <t>JED. 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</si>
</sst>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  <charset val="238"/>
    </font>
    <font>
      <sz val="12"/>
      <name val="Calibri"/>
      <family val="2"/>
    </font>
    <font>
      <b/>
      <sz val="12"/>
      <color rgb="FFFF0000"/>
      <name val="Times New Roman"/>
      <family val="1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4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5" fillId="0" borderId="0" xfId="0" applyFont="1" applyAlignment="1">
      <alignment horizontal="left" vertical="justify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5" fillId="0" borderId="0" xfId="0" applyNumberFormat="1" applyFont="1" applyAlignment="1">
      <alignment horizontal="left" vertical="justify" wrapText="1"/>
    </xf>
    <xf numFmtId="0" fontId="2" fillId="0" borderId="0" xfId="0" applyNumberFormat="1" applyFont="1" applyAlignment="1">
      <alignment horizontal="left" vertical="justify" wrapText="1"/>
    </xf>
    <xf numFmtId="1" fontId="5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4" fontId="2" fillId="0" borderId="8" xfId="0" applyNumberFormat="1" applyFont="1" applyBorder="1"/>
    <xf numFmtId="0" fontId="3" fillId="0" borderId="8" xfId="0" applyFont="1" applyBorder="1"/>
    <xf numFmtId="0" fontId="2" fillId="0" borderId="8" xfId="0" applyFont="1" applyBorder="1" applyAlignment="1">
      <alignment horizontal="right" wrapText="1"/>
    </xf>
    <xf numFmtId="0" fontId="2" fillId="0" borderId="8" xfId="0" applyFont="1" applyBorder="1" applyAlignment="1">
      <alignment horizontal="left" vertical="justify"/>
    </xf>
    <xf numFmtId="0" fontId="2" fillId="0" borderId="4" xfId="0" applyNumberFormat="1" applyFont="1" applyBorder="1" applyAlignment="1">
      <alignment horizontal="left" vertical="justify" wrapText="1"/>
    </xf>
    <xf numFmtId="0" fontId="2" fillId="0" borderId="3" xfId="0" applyNumberFormat="1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/>
    </xf>
    <xf numFmtId="0" fontId="3" fillId="0" borderId="5" xfId="0" applyFont="1" applyBorder="1"/>
    <xf numFmtId="4" fontId="2" fillId="0" borderId="5" xfId="0" applyNumberFormat="1" applyFont="1" applyBorder="1"/>
    <xf numFmtId="0" fontId="2" fillId="0" borderId="5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0" fontId="12" fillId="0" borderId="2" xfId="0" applyFont="1" applyBorder="1" applyAlignment="1"/>
    <xf numFmtId="4" fontId="2" fillId="0" borderId="2" xfId="0" applyNumberFormat="1" applyFont="1" applyBorder="1" applyAlignment="1"/>
    <xf numFmtId="0" fontId="2" fillId="0" borderId="2" xfId="0" applyFont="1" applyBorder="1" applyAlignment="1"/>
    <xf numFmtId="4" fontId="1" fillId="0" borderId="10" xfId="0" applyNumberFormat="1" applyFont="1" applyBorder="1"/>
    <xf numFmtId="1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right" wrapText="1"/>
    </xf>
    <xf numFmtId="4" fontId="2" fillId="0" borderId="4" xfId="0" applyNumberFormat="1" applyFont="1" applyBorder="1" applyAlignment="1">
      <alignment wrapText="1"/>
    </xf>
    <xf numFmtId="0" fontId="2" fillId="0" borderId="4" xfId="0" applyFont="1" applyBorder="1"/>
    <xf numFmtId="4" fontId="2" fillId="0" borderId="4" xfId="0" applyNumberFormat="1" applyFont="1" applyBorder="1"/>
    <xf numFmtId="1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justify"/>
    </xf>
    <xf numFmtId="0" fontId="2" fillId="0" borderId="7" xfId="0" applyFont="1" applyBorder="1" applyAlignment="1">
      <alignment horizontal="right" wrapText="1"/>
    </xf>
    <xf numFmtId="4" fontId="2" fillId="0" borderId="7" xfId="0" applyNumberFormat="1" applyFont="1" applyBorder="1" applyAlignment="1">
      <alignment wrapText="1"/>
    </xf>
    <xf numFmtId="0" fontId="3" fillId="0" borderId="7" xfId="0" applyFont="1" applyBorder="1"/>
    <xf numFmtId="4" fontId="2" fillId="0" borderId="7" xfId="0" applyNumberFormat="1" applyFont="1" applyBorder="1"/>
    <xf numFmtId="0" fontId="2" fillId="0" borderId="7" xfId="0" applyFont="1" applyBorder="1"/>
    <xf numFmtId="0" fontId="3" fillId="0" borderId="4" xfId="0" applyFont="1" applyBorder="1" applyAlignment="1">
      <alignment horizontal="right" wrapText="1"/>
    </xf>
    <xf numFmtId="0" fontId="3" fillId="0" borderId="4" xfId="0" applyFont="1" applyBorder="1"/>
    <xf numFmtId="0" fontId="2" fillId="0" borderId="7" xfId="0" applyFont="1" applyBorder="1" applyAlignment="1">
      <alignment horizontal="left" vertical="justify" wrapText="1"/>
    </xf>
    <xf numFmtId="0" fontId="12" fillId="0" borderId="7" xfId="0" applyFont="1" applyBorder="1" applyAlignment="1">
      <alignment vertical="top" wrapText="1"/>
    </xf>
    <xf numFmtId="0" fontId="1" fillId="0" borderId="7" xfId="0" applyFont="1" applyBorder="1"/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horizontal="left" vertical="justify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3" xfId="0" applyFont="1" applyBorder="1" applyAlignment="1">
      <alignment horizontal="left" vertical="justify"/>
    </xf>
    <xf numFmtId="4" fontId="2" fillId="0" borderId="3" xfId="0" applyNumberFormat="1" applyFont="1" applyBorder="1"/>
    <xf numFmtId="0" fontId="3" fillId="0" borderId="3" xfId="0" applyFont="1" applyBorder="1"/>
    <xf numFmtId="0" fontId="1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3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6" fontId="14" fillId="0" borderId="0" xfId="0" applyNumberFormat="1" applyFont="1" applyAlignment="1">
      <alignment horizontal="left" wrapText="1"/>
    </xf>
    <xf numFmtId="3" fontId="2" fillId="0" borderId="8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16" fontId="14" fillId="0" borderId="9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2" xfId="0" applyFont="1" applyBorder="1" applyAlignment="1">
      <alignment horizontal="left" vertical="justify" wrapText="1"/>
    </xf>
    <xf numFmtId="3" fontId="2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1" fontId="2" fillId="0" borderId="3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9" xfId="0" applyFont="1" applyBorder="1" applyAlignment="1">
      <alignment horizontal="left" wrapText="1"/>
    </xf>
    <xf numFmtId="3" fontId="2" fillId="0" borderId="6" xfId="0" applyNumberFormat="1" applyFont="1" applyBorder="1" applyAlignment="1">
      <alignment wrapText="1"/>
    </xf>
    <xf numFmtId="0" fontId="1" fillId="0" borderId="0" xfId="0" applyFont="1" applyAlignment="1"/>
    <xf numFmtId="0" fontId="2" fillId="0" borderId="11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/>
    </xf>
    <xf numFmtId="0" fontId="2" fillId="0" borderId="11" xfId="0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0" fontId="2" fillId="0" borderId="11" xfId="0" applyFont="1" applyBorder="1"/>
    <xf numFmtId="4" fontId="2" fillId="0" borderId="11" xfId="0" applyNumberFormat="1" applyFont="1" applyBorder="1"/>
    <xf numFmtId="0" fontId="2" fillId="0" borderId="12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/>
    </xf>
    <xf numFmtId="0" fontId="2" fillId="0" borderId="12" xfId="0" applyFont="1" applyBorder="1" applyAlignment="1">
      <alignment horizontal="right" wrapText="1"/>
    </xf>
    <xf numFmtId="3" fontId="2" fillId="0" borderId="12" xfId="0" applyNumberFormat="1" applyFont="1" applyBorder="1" applyAlignment="1">
      <alignment wrapText="1"/>
    </xf>
    <xf numFmtId="0" fontId="2" fillId="0" borderId="12" xfId="0" applyFont="1" applyBorder="1"/>
    <xf numFmtId="4" fontId="2" fillId="0" borderId="12" xfId="0" applyNumberFormat="1" applyFont="1" applyBorder="1"/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2" fillId="0" borderId="4" xfId="0" applyFont="1" applyBorder="1" applyAlignment="1">
      <alignment horizontal="left" vertical="justify" wrapText="1"/>
    </xf>
    <xf numFmtId="0" fontId="21" fillId="0" borderId="0" xfId="1" applyFont="1" applyAlignment="1">
      <alignment horizontal="left" wrapText="1"/>
    </xf>
    <xf numFmtId="0" fontId="20" fillId="0" borderId="0" xfId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23" fillId="0" borderId="0" xfId="0" applyFont="1"/>
    <xf numFmtId="1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/>
    <xf numFmtId="4" fontId="2" fillId="0" borderId="13" xfId="0" applyNumberFormat="1" applyFont="1" applyBorder="1"/>
    <xf numFmtId="4" fontId="2" fillId="0" borderId="14" xfId="0" applyNumberFormat="1" applyFont="1" applyBorder="1"/>
    <xf numFmtId="4" fontId="25" fillId="0" borderId="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/>
    <xf numFmtId="4" fontId="2" fillId="0" borderId="13" xfId="0" applyNumberFormat="1" applyFont="1" applyBorder="1" applyAlignment="1"/>
    <xf numFmtId="4" fontId="2" fillId="0" borderId="14" xfId="0" applyNumberFormat="1" applyFont="1" applyBorder="1" applyAlignment="1"/>
    <xf numFmtId="4" fontId="0" fillId="0" borderId="3" xfId="0" applyNumberFormat="1" applyBorder="1"/>
    <xf numFmtId="0" fontId="1" fillId="0" borderId="16" xfId="0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0" fontId="1" fillId="0" borderId="3" xfId="0" applyFont="1" applyBorder="1"/>
    <xf numFmtId="4" fontId="2" fillId="0" borderId="3" xfId="0" applyNumberFormat="1" applyFont="1" applyBorder="1" applyAlignment="1">
      <alignment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51"/>
  <sheetViews>
    <sheetView tabSelected="1" zoomScaleNormal="100" workbookViewId="0">
      <selection activeCell="F3" sqref="F3"/>
    </sheetView>
  </sheetViews>
  <sheetFormatPr defaultRowHeight="12.75" x14ac:dyDescent="0.2"/>
  <cols>
    <col min="1" max="1" width="18.85546875" customWidth="1"/>
  </cols>
  <sheetData>
    <row r="2" spans="1:2" ht="15.75" x14ac:dyDescent="0.25">
      <c r="A2" s="13" t="s">
        <v>5</v>
      </c>
      <c r="B2" s="12" t="s">
        <v>181</v>
      </c>
    </row>
    <row r="3" spans="1:2" ht="15.75" x14ac:dyDescent="0.25">
      <c r="B3" s="12" t="s">
        <v>126</v>
      </c>
    </row>
    <row r="5" spans="1:2" ht="15.75" x14ac:dyDescent="0.25">
      <c r="A5" s="13" t="s">
        <v>6</v>
      </c>
      <c r="B5" s="1" t="s">
        <v>177</v>
      </c>
    </row>
    <row r="6" spans="1:2" ht="15.75" x14ac:dyDescent="0.25">
      <c r="B6" s="1" t="s">
        <v>178</v>
      </c>
    </row>
    <row r="7" spans="1:2" ht="15.75" x14ac:dyDescent="0.25">
      <c r="B7" s="1"/>
    </row>
    <row r="8" spans="1:2" ht="15.75" x14ac:dyDescent="0.25">
      <c r="A8" s="13" t="s">
        <v>127</v>
      </c>
      <c r="B8" s="1" t="s">
        <v>179</v>
      </c>
    </row>
    <row r="13" spans="1:2" ht="25.5" x14ac:dyDescent="0.35">
      <c r="B13" s="14" t="s">
        <v>7</v>
      </c>
    </row>
    <row r="15" spans="1:2" ht="22.5" x14ac:dyDescent="0.3">
      <c r="B15" s="15" t="s">
        <v>2</v>
      </c>
    </row>
    <row r="16" spans="1:2" ht="22.5" x14ac:dyDescent="0.3">
      <c r="B16" s="15" t="s">
        <v>128</v>
      </c>
    </row>
    <row r="18" spans="2:2" ht="18.75" x14ac:dyDescent="0.3">
      <c r="B18" s="23"/>
    </row>
    <row r="51" spans="2:2" ht="15.75" x14ac:dyDescent="0.25">
      <c r="B51" s="16"/>
    </row>
  </sheetData>
  <phoneticPr fontId="9" type="noConversion"/>
  <pageMargins left="0.98425196850393704" right="0.39370078740157483" top="1.1811023622047245" bottom="0.39370078740157483" header="0.19685039370078741" footer="0"/>
  <pageSetup paperSize="9" orientation="portrait" horizontalDpi="300" verticalDpi="300" r:id="rId1"/>
  <headerFooter>
    <oddHeader>&amp;L&amp;"Times New Roman,Bold"KB-PROJEKT&amp;"Times New Roman,Regular"
ZAGREB, Prugina 14
Tel. (01)3690514&amp;C&amp;"Times New Roman,Bold"TD-896/14&amp;"Times New Roman,Regular"
Lučka kapetanija Sisak
Sisak, Rimska 16&amp;R&amp;"Times New Roman,Regular"STR.
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K50"/>
  <sheetViews>
    <sheetView topLeftCell="A28" zoomScale="85" zoomScaleNormal="85" workbookViewId="0">
      <selection activeCell="L45" sqref="L45"/>
    </sheetView>
  </sheetViews>
  <sheetFormatPr defaultRowHeight="15.75" x14ac:dyDescent="0.25"/>
  <cols>
    <col min="1" max="1" width="4.28515625" style="27" customWidth="1"/>
    <col min="2" max="2" width="36.5703125" style="2" customWidth="1"/>
    <col min="3" max="3" width="7.5703125" style="7" customWidth="1"/>
    <col min="4" max="4" width="10.42578125" style="5" customWidth="1"/>
    <col min="5" max="5" width="1.7109375" style="1" customWidth="1"/>
    <col min="6" max="6" width="11.5703125" style="4" customWidth="1"/>
    <col min="7" max="7" width="2" style="1" customWidth="1"/>
    <col min="8" max="8" width="13.28515625" style="4" customWidth="1"/>
    <col min="9" max="9" width="12.28515625" style="4" customWidth="1"/>
    <col min="10" max="16384" width="9.140625" style="1"/>
  </cols>
  <sheetData>
    <row r="2" spans="1:9" x14ac:dyDescent="0.25">
      <c r="A2" s="76" t="s">
        <v>3</v>
      </c>
      <c r="B2" s="89" t="s">
        <v>99</v>
      </c>
      <c r="H2" s="8"/>
    </row>
    <row r="3" spans="1:9" x14ac:dyDescent="0.25">
      <c r="A3" s="26"/>
      <c r="B3" s="80"/>
      <c r="H3" s="8"/>
    </row>
    <row r="5" spans="1:9" s="123" customFormat="1" ht="24" x14ac:dyDescent="0.2">
      <c r="A5" s="119" t="s">
        <v>182</v>
      </c>
      <c r="B5" s="120" t="s">
        <v>183</v>
      </c>
      <c r="C5" s="120" t="s">
        <v>188</v>
      </c>
      <c r="D5" s="121" t="s">
        <v>184</v>
      </c>
      <c r="E5" s="122"/>
      <c r="F5" s="121" t="s">
        <v>185</v>
      </c>
      <c r="G5" s="122"/>
      <c r="H5" s="121" t="s">
        <v>186</v>
      </c>
      <c r="I5" s="121" t="s">
        <v>187</v>
      </c>
    </row>
    <row r="6" spans="1:9" ht="31.5" x14ac:dyDescent="0.25">
      <c r="A6" s="51" t="s">
        <v>8</v>
      </c>
      <c r="B6" s="52" t="s">
        <v>100</v>
      </c>
      <c r="C6" s="53" t="s">
        <v>30</v>
      </c>
      <c r="D6" s="83">
        <v>32</v>
      </c>
      <c r="E6" s="57" t="s">
        <v>11</v>
      </c>
      <c r="F6" s="56"/>
      <c r="G6" s="57" t="s">
        <v>12</v>
      </c>
      <c r="H6" s="67">
        <f>D6*F6</f>
        <v>0</v>
      </c>
      <c r="I6" s="69"/>
    </row>
    <row r="7" spans="1:9" ht="63" x14ac:dyDescent="0.25">
      <c r="A7" s="45" t="s">
        <v>13</v>
      </c>
      <c r="B7" s="46" t="s">
        <v>173</v>
      </c>
      <c r="C7" s="47" t="s">
        <v>27</v>
      </c>
      <c r="D7" s="82">
        <v>3</v>
      </c>
      <c r="E7" s="49" t="s">
        <v>11</v>
      </c>
      <c r="F7" s="50"/>
      <c r="G7" s="49" t="s">
        <v>12</v>
      </c>
      <c r="H7" s="69">
        <f>D7*F7</f>
        <v>0</v>
      </c>
      <c r="I7" s="69"/>
    </row>
    <row r="8" spans="1:9" ht="78.75" x14ac:dyDescent="0.25">
      <c r="A8" s="45" t="s">
        <v>14</v>
      </c>
      <c r="B8" s="46" t="s">
        <v>160</v>
      </c>
      <c r="C8" s="47"/>
      <c r="D8" s="82"/>
      <c r="E8" s="59"/>
      <c r="F8" s="50"/>
      <c r="G8" s="59"/>
      <c r="H8" s="50"/>
      <c r="I8" s="69"/>
    </row>
    <row r="9" spans="1:9" ht="47.25" x14ac:dyDescent="0.25">
      <c r="A9" s="51" t="s">
        <v>9</v>
      </c>
      <c r="B9" s="52" t="s">
        <v>101</v>
      </c>
      <c r="C9" s="53" t="s">
        <v>27</v>
      </c>
      <c r="D9" s="83">
        <v>1</v>
      </c>
      <c r="E9" s="55" t="s">
        <v>11</v>
      </c>
      <c r="F9" s="56"/>
      <c r="G9" s="55" t="s">
        <v>12</v>
      </c>
      <c r="H9" s="56">
        <f>D9*F9</f>
        <v>0</v>
      </c>
      <c r="I9" s="69"/>
    </row>
    <row r="10" spans="1:9" x14ac:dyDescent="0.25">
      <c r="A10" s="51" t="s">
        <v>9</v>
      </c>
      <c r="B10" s="52" t="s">
        <v>102</v>
      </c>
      <c r="C10" s="53" t="s">
        <v>27</v>
      </c>
      <c r="D10" s="83">
        <v>3</v>
      </c>
      <c r="E10" s="55" t="s">
        <v>11</v>
      </c>
      <c r="F10" s="56"/>
      <c r="G10" s="55" t="s">
        <v>12</v>
      </c>
      <c r="H10" s="56">
        <f t="shared" ref="H10:H12" si="0">D10*F10</f>
        <v>0</v>
      </c>
      <c r="I10" s="69"/>
    </row>
    <row r="11" spans="1:9" x14ac:dyDescent="0.25">
      <c r="A11" s="51" t="s">
        <v>9</v>
      </c>
      <c r="B11" s="52" t="s">
        <v>34</v>
      </c>
      <c r="C11" s="53" t="s">
        <v>27</v>
      </c>
      <c r="D11" s="83">
        <v>10</v>
      </c>
      <c r="E11" s="55" t="s">
        <v>11</v>
      </c>
      <c r="F11" s="56"/>
      <c r="G11" s="55" t="s">
        <v>12</v>
      </c>
      <c r="H11" s="56">
        <f t="shared" si="0"/>
        <v>0</v>
      </c>
      <c r="I11" s="69"/>
    </row>
    <row r="12" spans="1:9" ht="31.5" x14ac:dyDescent="0.25">
      <c r="A12" s="51" t="s">
        <v>9</v>
      </c>
      <c r="B12" s="52" t="s">
        <v>35</v>
      </c>
      <c r="C12" s="53" t="s">
        <v>16</v>
      </c>
      <c r="D12" s="83">
        <v>1</v>
      </c>
      <c r="E12" s="55" t="s">
        <v>11</v>
      </c>
      <c r="F12" s="56"/>
      <c r="G12" s="55" t="s">
        <v>12</v>
      </c>
      <c r="H12" s="56">
        <f t="shared" si="0"/>
        <v>0</v>
      </c>
      <c r="I12" s="69"/>
    </row>
    <row r="13" spans="1:9" s="3" customFormat="1" x14ac:dyDescent="0.25">
      <c r="A13" s="51" t="s">
        <v>14</v>
      </c>
      <c r="B13" s="68" t="s">
        <v>159</v>
      </c>
      <c r="C13" s="74" t="s">
        <v>10</v>
      </c>
      <c r="D13" s="84">
        <v>1</v>
      </c>
      <c r="E13" s="70" t="s">
        <v>11</v>
      </c>
      <c r="F13" s="69">
        <f>H9+H10+H11+H12</f>
        <v>0</v>
      </c>
      <c r="G13" s="70" t="s">
        <v>12</v>
      </c>
      <c r="H13" s="69">
        <f>D13*F13</f>
        <v>0</v>
      </c>
      <c r="I13" s="130"/>
    </row>
    <row r="14" spans="1:9" ht="63" x14ac:dyDescent="0.25">
      <c r="A14" s="45" t="s">
        <v>15</v>
      </c>
      <c r="B14" s="46" t="s">
        <v>161</v>
      </c>
      <c r="C14" s="47"/>
      <c r="D14" s="82"/>
      <c r="E14" s="59"/>
      <c r="F14" s="50"/>
      <c r="G14" s="59"/>
      <c r="H14" s="50"/>
      <c r="I14" s="69"/>
    </row>
    <row r="15" spans="1:9" x14ac:dyDescent="0.25">
      <c r="A15" s="51" t="s">
        <v>9</v>
      </c>
      <c r="B15" s="52" t="s">
        <v>162</v>
      </c>
      <c r="C15" s="53" t="s">
        <v>27</v>
      </c>
      <c r="D15" s="83">
        <v>30</v>
      </c>
      <c r="E15" s="55" t="s">
        <v>11</v>
      </c>
      <c r="F15" s="56"/>
      <c r="G15" s="55" t="s">
        <v>12</v>
      </c>
      <c r="H15" s="56">
        <f>D15*F15</f>
        <v>0</v>
      </c>
      <c r="I15" s="69"/>
    </row>
    <row r="16" spans="1:9" ht="32.25" customHeight="1" x14ac:dyDescent="0.25">
      <c r="A16" s="51" t="s">
        <v>9</v>
      </c>
      <c r="B16" s="52" t="s">
        <v>39</v>
      </c>
      <c r="C16" s="53" t="s">
        <v>27</v>
      </c>
      <c r="D16" s="83">
        <v>30</v>
      </c>
      <c r="E16" s="55" t="s">
        <v>11</v>
      </c>
      <c r="F16" s="56"/>
      <c r="G16" s="55" t="s">
        <v>12</v>
      </c>
      <c r="H16" s="56">
        <f t="shared" ref="H16:H25" si="1">D16*F16</f>
        <v>0</v>
      </c>
      <c r="I16" s="69"/>
    </row>
    <row r="17" spans="1:11" x14ac:dyDescent="0.25">
      <c r="A17" s="51" t="s">
        <v>9</v>
      </c>
      <c r="B17" s="52" t="s">
        <v>40</v>
      </c>
      <c r="C17" s="53" t="s">
        <v>27</v>
      </c>
      <c r="D17" s="83">
        <v>70</v>
      </c>
      <c r="E17" s="55" t="s">
        <v>11</v>
      </c>
      <c r="F17" s="56"/>
      <c r="G17" s="55" t="s">
        <v>12</v>
      </c>
      <c r="H17" s="56">
        <f t="shared" si="1"/>
        <v>0</v>
      </c>
      <c r="I17" s="69"/>
    </row>
    <row r="18" spans="1:11" x14ac:dyDescent="0.25">
      <c r="A18" s="51" t="s">
        <v>9</v>
      </c>
      <c r="B18" s="52" t="s">
        <v>41</v>
      </c>
      <c r="C18" s="53" t="s">
        <v>27</v>
      </c>
      <c r="D18" s="83">
        <v>32</v>
      </c>
      <c r="E18" s="55" t="s">
        <v>11</v>
      </c>
      <c r="F18" s="56"/>
      <c r="G18" s="55" t="s">
        <v>12</v>
      </c>
      <c r="H18" s="56">
        <f t="shared" si="1"/>
        <v>0</v>
      </c>
      <c r="I18" s="69"/>
    </row>
    <row r="19" spans="1:11" x14ac:dyDescent="0.25">
      <c r="A19" s="51"/>
      <c r="B19" s="52" t="s">
        <v>42</v>
      </c>
      <c r="C19" s="53" t="s">
        <v>27</v>
      </c>
      <c r="D19" s="83">
        <v>200</v>
      </c>
      <c r="E19" s="55" t="s">
        <v>11</v>
      </c>
      <c r="F19" s="56"/>
      <c r="G19" s="55" t="s">
        <v>12</v>
      </c>
      <c r="H19" s="56">
        <f t="shared" si="1"/>
        <v>0</v>
      </c>
      <c r="I19" s="69"/>
    </row>
    <row r="20" spans="1:11" x14ac:dyDescent="0.25">
      <c r="A20" s="51" t="s">
        <v>9</v>
      </c>
      <c r="B20" s="52" t="s">
        <v>103</v>
      </c>
      <c r="C20" s="53" t="s">
        <v>27</v>
      </c>
      <c r="D20" s="83">
        <v>2</v>
      </c>
      <c r="E20" s="55" t="s">
        <v>11</v>
      </c>
      <c r="F20" s="56"/>
      <c r="G20" s="55" t="s">
        <v>12</v>
      </c>
      <c r="H20" s="56">
        <f t="shared" si="1"/>
        <v>0</v>
      </c>
      <c r="I20" s="69"/>
    </row>
    <row r="21" spans="1:11" x14ac:dyDescent="0.25">
      <c r="A21" s="51" t="s">
        <v>9</v>
      </c>
      <c r="B21" s="52" t="s">
        <v>43</v>
      </c>
      <c r="C21" s="53" t="s">
        <v>27</v>
      </c>
      <c r="D21" s="83">
        <v>2</v>
      </c>
      <c r="E21" s="55" t="s">
        <v>11</v>
      </c>
      <c r="F21" s="56"/>
      <c r="G21" s="55" t="s">
        <v>12</v>
      </c>
      <c r="H21" s="56">
        <f t="shared" si="1"/>
        <v>0</v>
      </c>
      <c r="I21" s="69"/>
    </row>
    <row r="22" spans="1:11" x14ac:dyDescent="0.25">
      <c r="A22" s="51" t="s">
        <v>9</v>
      </c>
      <c r="B22" s="52" t="s">
        <v>163</v>
      </c>
      <c r="C22" s="53" t="s">
        <v>27</v>
      </c>
      <c r="D22" s="83">
        <v>3</v>
      </c>
      <c r="E22" s="55" t="s">
        <v>11</v>
      </c>
      <c r="F22" s="56"/>
      <c r="G22" s="55" t="s">
        <v>12</v>
      </c>
      <c r="H22" s="56">
        <f t="shared" si="1"/>
        <v>0</v>
      </c>
      <c r="I22" s="69"/>
    </row>
    <row r="23" spans="1:11" x14ac:dyDescent="0.25">
      <c r="A23" s="51" t="s">
        <v>9</v>
      </c>
      <c r="B23" s="52" t="s">
        <v>164</v>
      </c>
      <c r="C23" s="53" t="s">
        <v>27</v>
      </c>
      <c r="D23" s="83">
        <v>6</v>
      </c>
      <c r="E23" s="55" t="s">
        <v>11</v>
      </c>
      <c r="F23" s="56"/>
      <c r="G23" s="55" t="s">
        <v>12</v>
      </c>
      <c r="H23" s="56">
        <f t="shared" si="1"/>
        <v>0</v>
      </c>
      <c r="I23" s="69"/>
    </row>
    <row r="24" spans="1:11" x14ac:dyDescent="0.25">
      <c r="A24" s="51" t="s">
        <v>9</v>
      </c>
      <c r="B24" s="52" t="s">
        <v>44</v>
      </c>
      <c r="C24" s="53" t="s">
        <v>27</v>
      </c>
      <c r="D24" s="83">
        <v>6</v>
      </c>
      <c r="E24" s="55" t="s">
        <v>11</v>
      </c>
      <c r="F24" s="56"/>
      <c r="G24" s="55" t="s">
        <v>12</v>
      </c>
      <c r="H24" s="56">
        <f t="shared" si="1"/>
        <v>0</v>
      </c>
      <c r="I24" s="69"/>
    </row>
    <row r="25" spans="1:11" x14ac:dyDescent="0.25">
      <c r="A25" s="51" t="s">
        <v>9</v>
      </c>
      <c r="B25" s="52" t="s">
        <v>46</v>
      </c>
      <c r="C25" s="53" t="s">
        <v>16</v>
      </c>
      <c r="D25" s="83">
        <v>1</v>
      </c>
      <c r="E25" s="55" t="s">
        <v>11</v>
      </c>
      <c r="F25" s="56"/>
      <c r="G25" s="55" t="s">
        <v>12</v>
      </c>
      <c r="H25" s="56">
        <f t="shared" si="1"/>
        <v>0</v>
      </c>
      <c r="I25" s="69"/>
    </row>
    <row r="26" spans="1:11" s="3" customFormat="1" x14ac:dyDescent="0.25">
      <c r="A26" s="51" t="s">
        <v>15</v>
      </c>
      <c r="B26" s="68"/>
      <c r="C26" s="74" t="s">
        <v>10</v>
      </c>
      <c r="D26" s="84">
        <v>1</v>
      </c>
      <c r="E26" s="70" t="s">
        <v>11</v>
      </c>
      <c r="F26" s="69">
        <f>H15+H16+H17+H18+H19+H20+H21+H22+H23+H24+H25</f>
        <v>0</v>
      </c>
      <c r="G26" s="70" t="s">
        <v>12</v>
      </c>
      <c r="H26" s="69">
        <f>D26*F26</f>
        <v>0</v>
      </c>
      <c r="I26" s="130"/>
      <c r="K26" s="118"/>
    </row>
    <row r="27" spans="1:11" ht="94.5" customHeight="1" x14ac:dyDescent="0.25">
      <c r="A27" s="45" t="s">
        <v>17</v>
      </c>
      <c r="B27" s="46" t="s">
        <v>174</v>
      </c>
      <c r="C27" s="47"/>
      <c r="D27" s="82"/>
      <c r="E27" s="59"/>
      <c r="F27" s="50"/>
      <c r="G27" s="59"/>
      <c r="H27" s="50"/>
      <c r="I27" s="69"/>
    </row>
    <row r="28" spans="1:11" ht="31.5" x14ac:dyDescent="0.25">
      <c r="A28" s="51" t="s">
        <v>9</v>
      </c>
      <c r="B28" s="52" t="s">
        <v>104</v>
      </c>
      <c r="C28" s="53" t="s">
        <v>27</v>
      </c>
      <c r="D28" s="83">
        <v>11</v>
      </c>
      <c r="E28" s="55" t="s">
        <v>11</v>
      </c>
      <c r="F28" s="56"/>
      <c r="G28" s="55" t="s">
        <v>12</v>
      </c>
      <c r="H28" s="56">
        <f>D28*F28</f>
        <v>0</v>
      </c>
      <c r="I28" s="69"/>
    </row>
    <row r="29" spans="1:11" ht="31.5" x14ac:dyDescent="0.25">
      <c r="A29" s="51" t="s">
        <v>9</v>
      </c>
      <c r="B29" s="52" t="s">
        <v>45</v>
      </c>
      <c r="C29" s="53" t="s">
        <v>27</v>
      </c>
      <c r="D29" s="83">
        <v>16</v>
      </c>
      <c r="E29" s="55" t="s">
        <v>11</v>
      </c>
      <c r="F29" s="56"/>
      <c r="G29" s="55" t="s">
        <v>12</v>
      </c>
      <c r="H29" s="56">
        <f t="shared" ref="H29:H30" si="2">D29*F29</f>
        <v>0</v>
      </c>
      <c r="I29" s="69"/>
    </row>
    <row r="30" spans="1:11" x14ac:dyDescent="0.25">
      <c r="A30" s="51" t="s">
        <v>9</v>
      </c>
      <c r="B30" s="52" t="s">
        <v>46</v>
      </c>
      <c r="C30" s="53" t="s">
        <v>16</v>
      </c>
      <c r="D30" s="83">
        <v>1</v>
      </c>
      <c r="E30" s="55" t="s">
        <v>11</v>
      </c>
      <c r="F30" s="56"/>
      <c r="G30" s="55" t="s">
        <v>12</v>
      </c>
      <c r="H30" s="56">
        <f t="shared" si="2"/>
        <v>0</v>
      </c>
      <c r="I30" s="69"/>
    </row>
    <row r="31" spans="1:11" s="3" customFormat="1" x14ac:dyDescent="0.25">
      <c r="A31" s="51" t="s">
        <v>17</v>
      </c>
      <c r="B31" s="68"/>
      <c r="C31" s="74" t="s">
        <v>10</v>
      </c>
      <c r="D31" s="84">
        <v>1</v>
      </c>
      <c r="E31" s="70" t="s">
        <v>11</v>
      </c>
      <c r="F31" s="69">
        <f>H28+H29+H30</f>
        <v>0</v>
      </c>
      <c r="G31" s="70" t="s">
        <v>12</v>
      </c>
      <c r="H31" s="69">
        <f>D31*F31</f>
        <v>0</v>
      </c>
      <c r="I31" s="130"/>
      <c r="J31" s="118"/>
    </row>
    <row r="32" spans="1:11" ht="173.25" x14ac:dyDescent="0.25">
      <c r="A32" s="45" t="s">
        <v>19</v>
      </c>
      <c r="B32" s="46" t="s">
        <v>180</v>
      </c>
      <c r="C32" s="47"/>
      <c r="D32" s="82"/>
      <c r="E32" s="59"/>
      <c r="F32" s="50"/>
      <c r="G32" s="59"/>
      <c r="H32" s="50"/>
      <c r="I32" s="69"/>
    </row>
    <row r="33" spans="1:9" s="3" customFormat="1" x14ac:dyDescent="0.25">
      <c r="A33" s="51" t="s">
        <v>19</v>
      </c>
      <c r="B33" s="68"/>
      <c r="C33" s="74" t="s">
        <v>10</v>
      </c>
      <c r="D33" s="84">
        <v>2</v>
      </c>
      <c r="E33" s="70" t="s">
        <v>11</v>
      </c>
      <c r="F33" s="69"/>
      <c r="G33" s="70" t="s">
        <v>12</v>
      </c>
      <c r="H33" s="69">
        <f>D33*F33</f>
        <v>0</v>
      </c>
      <c r="I33" s="130"/>
    </row>
    <row r="34" spans="1:9" ht="65.25" customHeight="1" x14ac:dyDescent="0.25">
      <c r="A34" s="45" t="s">
        <v>20</v>
      </c>
      <c r="B34" s="46" t="s">
        <v>105</v>
      </c>
      <c r="C34" s="47"/>
      <c r="D34" s="82"/>
      <c r="E34" s="59"/>
      <c r="F34" s="50"/>
      <c r="G34" s="59"/>
      <c r="H34" s="50"/>
      <c r="I34" s="69"/>
    </row>
    <row r="35" spans="1:9" x14ac:dyDescent="0.25">
      <c r="A35" s="51" t="s">
        <v>9</v>
      </c>
      <c r="B35" s="52" t="s">
        <v>165</v>
      </c>
      <c r="C35" s="53" t="s">
        <v>18</v>
      </c>
      <c r="D35" s="83">
        <v>10</v>
      </c>
      <c r="E35" s="55" t="s">
        <v>11</v>
      </c>
      <c r="F35" s="56"/>
      <c r="G35" s="55" t="s">
        <v>12</v>
      </c>
      <c r="H35" s="56">
        <f>D35*F35</f>
        <v>0</v>
      </c>
      <c r="I35" s="69"/>
    </row>
    <row r="36" spans="1:9" x14ac:dyDescent="0.25">
      <c r="A36" s="51" t="s">
        <v>9</v>
      </c>
      <c r="B36" s="52" t="s">
        <v>106</v>
      </c>
      <c r="C36" s="53" t="s">
        <v>18</v>
      </c>
      <c r="D36" s="83">
        <v>20</v>
      </c>
      <c r="E36" s="55" t="s">
        <v>11</v>
      </c>
      <c r="F36" s="56"/>
      <c r="G36" s="55" t="s">
        <v>12</v>
      </c>
      <c r="H36" s="56">
        <f t="shared" ref="H36:H38" si="3">D36*F36</f>
        <v>0</v>
      </c>
      <c r="I36" s="69"/>
    </row>
    <row r="37" spans="1:9" x14ac:dyDescent="0.25">
      <c r="A37" s="51" t="s">
        <v>9</v>
      </c>
      <c r="B37" s="52" t="s">
        <v>47</v>
      </c>
      <c r="C37" s="53" t="s">
        <v>18</v>
      </c>
      <c r="D37" s="83">
        <v>150</v>
      </c>
      <c r="E37" s="55" t="s">
        <v>11</v>
      </c>
      <c r="F37" s="56"/>
      <c r="G37" s="55" t="s">
        <v>12</v>
      </c>
      <c r="H37" s="56">
        <f t="shared" si="3"/>
        <v>0</v>
      </c>
      <c r="I37" s="69"/>
    </row>
    <row r="38" spans="1:9" x14ac:dyDescent="0.25">
      <c r="A38" s="51" t="s">
        <v>9</v>
      </c>
      <c r="B38" s="52" t="s">
        <v>107</v>
      </c>
      <c r="C38" s="53" t="s">
        <v>18</v>
      </c>
      <c r="D38" s="83">
        <v>60</v>
      </c>
      <c r="E38" s="55" t="s">
        <v>11</v>
      </c>
      <c r="F38" s="56"/>
      <c r="G38" s="55" t="s">
        <v>12</v>
      </c>
      <c r="H38" s="56">
        <f t="shared" si="3"/>
        <v>0</v>
      </c>
      <c r="I38" s="69"/>
    </row>
    <row r="39" spans="1:9" ht="47.25" x14ac:dyDescent="0.25">
      <c r="A39" s="45" t="s">
        <v>21</v>
      </c>
      <c r="B39" s="46" t="s">
        <v>108</v>
      </c>
      <c r="C39" s="47"/>
      <c r="D39" s="82"/>
      <c r="E39" s="49"/>
      <c r="F39" s="50"/>
      <c r="G39" s="49"/>
      <c r="H39" s="50"/>
      <c r="I39" s="69"/>
    </row>
    <row r="40" spans="1:9" x14ac:dyDescent="0.25">
      <c r="A40" s="51" t="s">
        <v>9</v>
      </c>
      <c r="B40" s="52" t="s">
        <v>109</v>
      </c>
      <c r="C40" s="53" t="s">
        <v>18</v>
      </c>
      <c r="D40" s="83">
        <v>30</v>
      </c>
      <c r="E40" s="55" t="s">
        <v>11</v>
      </c>
      <c r="F40" s="56"/>
      <c r="G40" s="55" t="s">
        <v>12</v>
      </c>
      <c r="H40" s="56">
        <f>D40*F40</f>
        <v>0</v>
      </c>
      <c r="I40" s="69"/>
    </row>
    <row r="41" spans="1:9" x14ac:dyDescent="0.25">
      <c r="A41" s="51" t="s">
        <v>9</v>
      </c>
      <c r="B41" s="52" t="s">
        <v>110</v>
      </c>
      <c r="C41" s="53" t="s">
        <v>18</v>
      </c>
      <c r="D41" s="83">
        <v>30</v>
      </c>
      <c r="E41" s="55" t="s">
        <v>11</v>
      </c>
      <c r="F41" s="56"/>
      <c r="G41" s="55" t="s">
        <v>12</v>
      </c>
      <c r="H41" s="56">
        <f>D41*F41</f>
        <v>0</v>
      </c>
      <c r="I41" s="69"/>
    </row>
    <row r="42" spans="1:9" ht="47.25" x14ac:dyDescent="0.25">
      <c r="A42" s="45" t="s">
        <v>23</v>
      </c>
      <c r="B42" s="46" t="s">
        <v>166</v>
      </c>
      <c r="C42" s="47"/>
      <c r="D42" s="82"/>
      <c r="E42" s="49"/>
      <c r="F42" s="50"/>
      <c r="G42" s="49"/>
      <c r="H42" s="50"/>
      <c r="I42" s="69"/>
    </row>
    <row r="43" spans="1:9" x14ac:dyDescent="0.25">
      <c r="A43" s="51" t="s">
        <v>9</v>
      </c>
      <c r="B43" s="52" t="s">
        <v>168</v>
      </c>
      <c r="C43" s="53" t="s">
        <v>18</v>
      </c>
      <c r="D43" s="83">
        <v>40</v>
      </c>
      <c r="E43" s="55" t="s">
        <v>11</v>
      </c>
      <c r="F43" s="56"/>
      <c r="G43" s="55" t="s">
        <v>12</v>
      </c>
      <c r="H43" s="56">
        <f>D43*F43</f>
        <v>0</v>
      </c>
      <c r="I43" s="69"/>
    </row>
    <row r="44" spans="1:9" x14ac:dyDescent="0.25">
      <c r="A44" s="51" t="s">
        <v>9</v>
      </c>
      <c r="B44" s="52" t="s">
        <v>167</v>
      </c>
      <c r="C44" s="53" t="s">
        <v>18</v>
      </c>
      <c r="D44" s="83">
        <v>40</v>
      </c>
      <c r="E44" s="55" t="s">
        <v>11</v>
      </c>
      <c r="F44" s="56"/>
      <c r="G44" s="55" t="s">
        <v>12</v>
      </c>
      <c r="H44" s="56">
        <f>D44*F44</f>
        <v>0</v>
      </c>
      <c r="I44" s="69"/>
    </row>
    <row r="45" spans="1:9" ht="78.75" x14ac:dyDescent="0.25">
      <c r="A45" s="45" t="s">
        <v>24</v>
      </c>
      <c r="B45" s="46" t="s">
        <v>111</v>
      </c>
      <c r="C45" s="47" t="s">
        <v>27</v>
      </c>
      <c r="D45" s="82">
        <v>10</v>
      </c>
      <c r="E45" s="49" t="s">
        <v>11</v>
      </c>
      <c r="F45" s="50"/>
      <c r="G45" s="49" t="s">
        <v>12</v>
      </c>
      <c r="H45" s="69">
        <f>D45*F45</f>
        <v>0</v>
      </c>
      <c r="I45" s="69"/>
    </row>
    <row r="46" spans="1:9" ht="78.75" x14ac:dyDescent="0.25">
      <c r="A46" s="85" t="s">
        <v>176</v>
      </c>
      <c r="B46" s="68" t="s">
        <v>112</v>
      </c>
      <c r="C46" s="47" t="s">
        <v>27</v>
      </c>
      <c r="D46" s="82">
        <v>10</v>
      </c>
      <c r="E46" s="70" t="s">
        <v>11</v>
      </c>
      <c r="F46" s="69"/>
      <c r="G46" s="70" t="s">
        <v>12</v>
      </c>
      <c r="H46" s="69">
        <f t="shared" ref="H46:H49" si="4">D46*F46</f>
        <v>0</v>
      </c>
      <c r="I46" s="69"/>
    </row>
    <row r="47" spans="1:9" ht="31.5" x14ac:dyDescent="0.25">
      <c r="A47" s="45" t="s">
        <v>25</v>
      </c>
      <c r="B47" s="46" t="s">
        <v>36</v>
      </c>
      <c r="C47" s="58" t="s">
        <v>10</v>
      </c>
      <c r="D47" s="82">
        <v>1</v>
      </c>
      <c r="E47" s="59" t="s">
        <v>11</v>
      </c>
      <c r="F47" s="50"/>
      <c r="G47" s="59" t="s">
        <v>12</v>
      </c>
      <c r="H47" s="69">
        <f t="shared" si="4"/>
        <v>0</v>
      </c>
      <c r="I47" s="69"/>
    </row>
    <row r="48" spans="1:9" ht="31.5" x14ac:dyDescent="0.25">
      <c r="A48" s="45" t="s">
        <v>28</v>
      </c>
      <c r="B48" s="46" t="s">
        <v>37</v>
      </c>
      <c r="C48" s="58" t="s">
        <v>10</v>
      </c>
      <c r="D48" s="82">
        <v>1</v>
      </c>
      <c r="E48" s="59" t="s">
        <v>11</v>
      </c>
      <c r="F48" s="50"/>
      <c r="G48" s="59" t="s">
        <v>12</v>
      </c>
      <c r="H48" s="69">
        <f t="shared" si="4"/>
        <v>0</v>
      </c>
      <c r="I48" s="69"/>
    </row>
    <row r="49" spans="1:9" ht="50.25" customHeight="1" thickBot="1" x14ac:dyDescent="0.3">
      <c r="A49" s="45" t="s">
        <v>29</v>
      </c>
      <c r="B49" s="46" t="s">
        <v>38</v>
      </c>
      <c r="C49" s="47" t="s">
        <v>26</v>
      </c>
      <c r="D49" s="82">
        <v>1</v>
      </c>
      <c r="E49" s="59" t="s">
        <v>11</v>
      </c>
      <c r="F49" s="50"/>
      <c r="G49" s="59" t="s">
        <v>12</v>
      </c>
      <c r="H49" s="69">
        <f t="shared" si="4"/>
        <v>0</v>
      </c>
      <c r="I49" s="69"/>
    </row>
    <row r="50" spans="1:9" ht="16.5" thickBot="1" x14ac:dyDescent="0.3">
      <c r="A50" s="79" t="s">
        <v>3</v>
      </c>
      <c r="B50" s="81" t="s">
        <v>22</v>
      </c>
      <c r="C50" s="39" t="s">
        <v>31</v>
      </c>
      <c r="D50" s="40"/>
      <c r="E50" s="41"/>
      <c r="F50" s="42"/>
      <c r="G50" s="43"/>
      <c r="H50" s="44">
        <f>H6+H7+H13+H26+H31+H33+H35+H36+H37+H38+H40+H41+H43+H44+H45+H46+H47+H48+H49</f>
        <v>0</v>
      </c>
      <c r="I50" s="69"/>
    </row>
  </sheetData>
  <sheetProtection formatCells="0" selectLockedCells="1" selectUnlockedCells="1"/>
  <phoneticPr fontId="0" type="noConversion"/>
  <pageMargins left="0.98425196850393704" right="0.39370078740157483" top="1.1811023622047245" bottom="0.39370078740157483" header="0.19685039370078741" footer="0"/>
  <pageSetup paperSize="9" scale="89" orientation="portrait" horizontalDpi="300" verticalDpi="300" r:id="rId1"/>
  <headerFooter>
    <oddHeader>&amp;L&amp;"Times New Roman,Bold"KB-PROJEKT&amp;"Times New Roman,Regular"
ZAGREB, Prugina 14
Tel. (01)3690514&amp;C&amp;"Times New Roman,Bold"TD-896/14&amp;"Times New Roman,Regular"
Lučka kapetanija Sisak
Sisak, Rimska 16&amp;R&amp;"Times New Roman,Regular"STR.
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I83"/>
  <sheetViews>
    <sheetView topLeftCell="A70" zoomScale="85" zoomScaleNormal="85" workbookViewId="0">
      <selection activeCell="L15" sqref="L15"/>
    </sheetView>
  </sheetViews>
  <sheetFormatPr defaultRowHeight="15.75" x14ac:dyDescent="0.25"/>
  <cols>
    <col min="1" max="1" width="4.28515625" style="2" customWidth="1"/>
    <col min="2" max="2" width="36.5703125" style="9" customWidth="1"/>
    <col min="3" max="3" width="7.5703125" style="7" customWidth="1"/>
    <col min="4" max="4" width="10.42578125" style="5" customWidth="1"/>
    <col min="5" max="5" width="1.7109375" style="1" customWidth="1"/>
    <col min="6" max="6" width="11.5703125" style="4" customWidth="1"/>
    <col min="7" max="7" width="2" style="1" customWidth="1"/>
    <col min="8" max="8" width="13.28515625" style="4" customWidth="1"/>
    <col min="9" max="9" width="12.28515625" style="4" customWidth="1"/>
    <col min="10" max="16384" width="9.140625" style="1"/>
  </cols>
  <sheetData>
    <row r="2" spans="1:9" x14ac:dyDescent="0.25">
      <c r="A2" s="86" t="s">
        <v>4</v>
      </c>
      <c r="B2" s="17" t="s">
        <v>33</v>
      </c>
      <c r="H2" s="8"/>
    </row>
    <row r="3" spans="1:9" x14ac:dyDescent="0.25">
      <c r="A3" s="11"/>
      <c r="B3" s="17"/>
      <c r="H3" s="8"/>
    </row>
    <row r="4" spans="1:9" x14ac:dyDescent="0.25">
      <c r="A4" s="105" t="s">
        <v>8</v>
      </c>
      <c r="B4" s="104" t="s">
        <v>48</v>
      </c>
    </row>
    <row r="5" spans="1:9" s="123" customFormat="1" ht="24" x14ac:dyDescent="0.2">
      <c r="A5" s="119" t="s">
        <v>182</v>
      </c>
      <c r="B5" s="120" t="s">
        <v>183</v>
      </c>
      <c r="C5" s="120" t="s">
        <v>188</v>
      </c>
      <c r="D5" s="121" t="s">
        <v>184</v>
      </c>
      <c r="E5" s="122"/>
      <c r="F5" s="121" t="s">
        <v>185</v>
      </c>
      <c r="G5" s="122"/>
      <c r="H5" s="121" t="s">
        <v>186</v>
      </c>
      <c r="I5" s="126" t="s">
        <v>187</v>
      </c>
    </row>
    <row r="6" spans="1:9" ht="94.5" x14ac:dyDescent="0.25">
      <c r="A6" s="114" t="s">
        <v>49</v>
      </c>
      <c r="B6" s="46" t="s">
        <v>129</v>
      </c>
      <c r="C6" s="47"/>
      <c r="D6" s="82"/>
      <c r="E6" s="59"/>
      <c r="F6" s="50"/>
      <c r="G6" s="59"/>
      <c r="H6" s="124"/>
      <c r="I6" s="50"/>
    </row>
    <row r="7" spans="1:9" ht="126" x14ac:dyDescent="0.25">
      <c r="A7" s="60"/>
      <c r="B7" s="52" t="s">
        <v>130</v>
      </c>
      <c r="C7" s="53"/>
      <c r="D7" s="83"/>
      <c r="E7" s="57"/>
      <c r="F7" s="56"/>
      <c r="G7" s="57"/>
      <c r="H7" s="125"/>
      <c r="I7" s="56"/>
    </row>
    <row r="8" spans="1:9" ht="142.5" customHeight="1" x14ac:dyDescent="0.25">
      <c r="A8" s="60"/>
      <c r="B8" s="60" t="s">
        <v>131</v>
      </c>
      <c r="C8" s="53" t="s">
        <v>27</v>
      </c>
      <c r="D8" s="83">
        <v>1</v>
      </c>
      <c r="E8" s="57" t="s">
        <v>11</v>
      </c>
      <c r="F8" s="56"/>
      <c r="G8" s="57" t="s">
        <v>12</v>
      </c>
      <c r="H8" s="125">
        <f>D8*F8</f>
        <v>0</v>
      </c>
      <c r="I8" s="67"/>
    </row>
    <row r="9" spans="1:9" s="4" customFormat="1" ht="78.75" x14ac:dyDescent="0.25">
      <c r="A9" s="114" t="s">
        <v>52</v>
      </c>
      <c r="B9" s="108" t="s">
        <v>132</v>
      </c>
      <c r="C9" s="47" t="s">
        <v>27</v>
      </c>
      <c r="D9" s="82">
        <v>2</v>
      </c>
      <c r="E9" s="49" t="s">
        <v>11</v>
      </c>
      <c r="F9" s="50"/>
      <c r="G9" s="49" t="s">
        <v>12</v>
      </c>
      <c r="H9" s="50">
        <f>D9*F9</f>
        <v>0</v>
      </c>
      <c r="I9" s="67"/>
    </row>
    <row r="10" spans="1:9" s="4" customFormat="1" ht="95.25" customHeight="1" x14ac:dyDescent="0.25">
      <c r="A10" s="114" t="s">
        <v>51</v>
      </c>
      <c r="B10" s="108" t="s">
        <v>133</v>
      </c>
      <c r="C10" s="47" t="s">
        <v>27</v>
      </c>
      <c r="D10" s="82">
        <v>5</v>
      </c>
      <c r="E10" s="49" t="s">
        <v>11</v>
      </c>
      <c r="F10" s="50"/>
      <c r="G10" s="49" t="s">
        <v>12</v>
      </c>
      <c r="H10" s="50">
        <f>D10*F10</f>
        <v>0</v>
      </c>
      <c r="I10" s="69"/>
    </row>
    <row r="11" spans="1:9" s="4" customFormat="1" ht="176.25" customHeight="1" x14ac:dyDescent="0.25">
      <c r="A11" s="115" t="s">
        <v>50</v>
      </c>
      <c r="B11" s="108" t="s">
        <v>134</v>
      </c>
      <c r="C11" s="47" t="s">
        <v>27</v>
      </c>
      <c r="D11" s="82">
        <v>2</v>
      </c>
      <c r="E11" s="49" t="s">
        <v>11</v>
      </c>
      <c r="F11" s="50"/>
      <c r="G11" s="49" t="s">
        <v>12</v>
      </c>
      <c r="H11" s="50">
        <f>D11*F11</f>
        <v>0</v>
      </c>
      <c r="I11" s="69"/>
    </row>
    <row r="12" spans="1:9" x14ac:dyDescent="0.25">
      <c r="A12" s="90"/>
      <c r="B12" s="91"/>
      <c r="C12" s="92"/>
      <c r="D12" s="93"/>
      <c r="E12" s="94"/>
      <c r="F12" s="95"/>
      <c r="G12" s="94"/>
      <c r="H12" s="95"/>
    </row>
    <row r="13" spans="1:9" x14ac:dyDescent="0.25">
      <c r="A13" s="105" t="s">
        <v>13</v>
      </c>
      <c r="B13" s="104" t="s">
        <v>53</v>
      </c>
      <c r="C13" s="102"/>
      <c r="D13" s="103"/>
      <c r="E13" s="10"/>
      <c r="F13" s="6"/>
      <c r="G13" s="10"/>
      <c r="H13" s="6"/>
    </row>
    <row r="14" spans="1:9" x14ac:dyDescent="0.25">
      <c r="A14" s="96"/>
      <c r="B14" s="97"/>
      <c r="C14" s="98"/>
      <c r="D14" s="99"/>
      <c r="E14" s="100"/>
      <c r="F14" s="101"/>
      <c r="G14" s="100"/>
      <c r="H14" s="101"/>
    </row>
    <row r="15" spans="1:9" ht="157.5" x14ac:dyDescent="0.25">
      <c r="A15" s="114" t="s">
        <v>54</v>
      </c>
      <c r="B15" s="108" t="s">
        <v>135</v>
      </c>
      <c r="C15" s="47" t="s">
        <v>27</v>
      </c>
      <c r="D15" s="82">
        <v>3</v>
      </c>
      <c r="E15" s="49" t="s">
        <v>11</v>
      </c>
      <c r="F15" s="50"/>
      <c r="G15" s="49" t="s">
        <v>12</v>
      </c>
      <c r="H15" s="50">
        <f t="shared" ref="H15:H17" si="0">D15*F15</f>
        <v>0</v>
      </c>
      <c r="I15" s="69"/>
    </row>
    <row r="16" spans="1:9" ht="173.25" x14ac:dyDescent="0.25">
      <c r="A16" s="114" t="s">
        <v>55</v>
      </c>
      <c r="B16" s="108" t="s">
        <v>136</v>
      </c>
      <c r="C16" s="47" t="s">
        <v>27</v>
      </c>
      <c r="D16" s="82">
        <v>1</v>
      </c>
      <c r="E16" s="49" t="s">
        <v>11</v>
      </c>
      <c r="F16" s="50"/>
      <c r="G16" s="49" t="s">
        <v>12</v>
      </c>
      <c r="H16" s="50">
        <f t="shared" si="0"/>
        <v>0</v>
      </c>
      <c r="I16" s="69"/>
    </row>
    <row r="17" spans="1:9" ht="236.25" x14ac:dyDescent="0.25">
      <c r="A17" s="115" t="s">
        <v>56</v>
      </c>
      <c r="B17" s="108" t="s">
        <v>137</v>
      </c>
      <c r="C17" s="47" t="s">
        <v>27</v>
      </c>
      <c r="D17" s="82">
        <v>1</v>
      </c>
      <c r="E17" s="49" t="s">
        <v>11</v>
      </c>
      <c r="F17" s="50"/>
      <c r="G17" s="49" t="s">
        <v>12</v>
      </c>
      <c r="H17" s="50">
        <f t="shared" si="0"/>
        <v>0</v>
      </c>
      <c r="I17" s="69"/>
    </row>
    <row r="18" spans="1:9" x14ac:dyDescent="0.25">
      <c r="A18" s="90"/>
      <c r="B18" s="91"/>
      <c r="C18" s="92"/>
      <c r="D18" s="93"/>
      <c r="E18" s="94"/>
      <c r="F18" s="95"/>
      <c r="G18" s="94"/>
      <c r="H18" s="95"/>
    </row>
    <row r="19" spans="1:9" x14ac:dyDescent="0.25">
      <c r="A19" s="105" t="s">
        <v>14</v>
      </c>
      <c r="B19" s="106" t="s">
        <v>57</v>
      </c>
      <c r="C19" s="102"/>
      <c r="D19" s="103"/>
      <c r="E19" s="10"/>
      <c r="F19" s="6"/>
      <c r="G19" s="10"/>
      <c r="H19" s="6"/>
    </row>
    <row r="20" spans="1:9" x14ac:dyDescent="0.25">
      <c r="A20" s="96"/>
      <c r="B20" s="97"/>
      <c r="C20" s="98"/>
      <c r="D20" s="99"/>
      <c r="E20" s="100"/>
      <c r="F20" s="101"/>
      <c r="G20" s="100"/>
      <c r="H20" s="101"/>
    </row>
    <row r="21" spans="1:9" ht="63" customHeight="1" x14ac:dyDescent="0.25">
      <c r="A21" s="114" t="s">
        <v>3</v>
      </c>
      <c r="B21" s="108" t="s">
        <v>138</v>
      </c>
      <c r="C21" s="47" t="s">
        <v>27</v>
      </c>
      <c r="D21" s="82">
        <v>15</v>
      </c>
      <c r="E21" s="49" t="s">
        <v>11</v>
      </c>
      <c r="F21" s="50"/>
      <c r="G21" s="49" t="s">
        <v>12</v>
      </c>
      <c r="H21" s="50">
        <f>D21*F21</f>
        <v>0</v>
      </c>
      <c r="I21" s="69"/>
    </row>
    <row r="22" spans="1:9" ht="66" customHeight="1" x14ac:dyDescent="0.25">
      <c r="A22" s="114" t="s">
        <v>4</v>
      </c>
      <c r="B22" s="108" t="s">
        <v>139</v>
      </c>
      <c r="C22" s="47" t="s">
        <v>27</v>
      </c>
      <c r="D22" s="82">
        <v>15</v>
      </c>
      <c r="E22" s="49" t="s">
        <v>11</v>
      </c>
      <c r="F22" s="50"/>
      <c r="G22" s="49" t="s">
        <v>12</v>
      </c>
      <c r="H22" s="50">
        <f>D22*F22</f>
        <v>0</v>
      </c>
      <c r="I22" s="69"/>
    </row>
    <row r="23" spans="1:9" ht="63.75" customHeight="1" x14ac:dyDescent="0.25">
      <c r="A23" s="115" t="s">
        <v>1</v>
      </c>
      <c r="B23" s="108" t="s">
        <v>140</v>
      </c>
      <c r="C23" s="47" t="s">
        <v>27</v>
      </c>
      <c r="D23" s="82">
        <v>15</v>
      </c>
      <c r="E23" s="49" t="s">
        <v>11</v>
      </c>
      <c r="F23" s="50"/>
      <c r="G23" s="49" t="s">
        <v>12</v>
      </c>
      <c r="H23" s="50">
        <f>D23*F23</f>
        <v>0</v>
      </c>
      <c r="I23" s="69"/>
    </row>
    <row r="24" spans="1:9" x14ac:dyDescent="0.25">
      <c r="A24" s="90"/>
      <c r="B24" s="91"/>
      <c r="C24" s="92"/>
      <c r="D24" s="93"/>
      <c r="E24" s="94"/>
      <c r="F24" s="95"/>
      <c r="G24" s="94"/>
      <c r="H24" s="95"/>
    </row>
    <row r="25" spans="1:9" x14ac:dyDescent="0.25">
      <c r="A25" s="105" t="s">
        <v>15</v>
      </c>
      <c r="B25" s="104" t="s">
        <v>58</v>
      </c>
      <c r="C25" s="102"/>
      <c r="D25" s="103"/>
      <c r="E25" s="10"/>
      <c r="F25" s="6"/>
      <c r="G25" s="10"/>
      <c r="H25" s="6"/>
    </row>
    <row r="26" spans="1:9" x14ac:dyDescent="0.25">
      <c r="A26" s="96"/>
      <c r="B26" s="97"/>
      <c r="C26" s="98"/>
      <c r="D26" s="99"/>
      <c r="E26" s="100"/>
      <c r="F26" s="101"/>
      <c r="G26" s="100"/>
      <c r="H26" s="101"/>
    </row>
    <row r="27" spans="1:9" ht="110.25" customHeight="1" x14ac:dyDescent="0.25">
      <c r="A27" s="114" t="s">
        <v>59</v>
      </c>
      <c r="B27" s="46" t="s">
        <v>141</v>
      </c>
      <c r="C27" s="47"/>
      <c r="D27" s="82"/>
      <c r="E27" s="49"/>
      <c r="F27" s="50"/>
      <c r="G27" s="49"/>
      <c r="H27" s="124"/>
      <c r="I27" s="50"/>
    </row>
    <row r="28" spans="1:9" ht="31.5" x14ac:dyDescent="0.25">
      <c r="A28" s="116" t="s">
        <v>9</v>
      </c>
      <c r="B28" s="52" t="s">
        <v>142</v>
      </c>
      <c r="C28" s="53"/>
      <c r="D28" s="83"/>
      <c r="E28" s="57"/>
      <c r="F28" s="56"/>
      <c r="G28" s="57"/>
      <c r="H28" s="125"/>
      <c r="I28" s="56"/>
    </row>
    <row r="29" spans="1:9" ht="31.5" x14ac:dyDescent="0.25">
      <c r="A29" s="116" t="s">
        <v>9</v>
      </c>
      <c r="B29" s="52" t="s">
        <v>143</v>
      </c>
      <c r="C29" s="53"/>
      <c r="D29" s="83"/>
      <c r="E29" s="57"/>
      <c r="F29" s="56"/>
      <c r="G29" s="57"/>
      <c r="H29" s="125"/>
      <c r="I29" s="56"/>
    </row>
    <row r="30" spans="1:9" ht="31.5" x14ac:dyDescent="0.25">
      <c r="A30" s="116" t="s">
        <v>9</v>
      </c>
      <c r="B30" s="52" t="s">
        <v>61</v>
      </c>
      <c r="C30" s="53"/>
      <c r="D30" s="83"/>
      <c r="E30" s="57"/>
      <c r="F30" s="56"/>
      <c r="G30" s="57"/>
      <c r="H30" s="125"/>
      <c r="I30" s="56"/>
    </row>
    <row r="31" spans="1:9" x14ac:dyDescent="0.25">
      <c r="A31" s="116" t="s">
        <v>9</v>
      </c>
      <c r="B31" s="52" t="s">
        <v>62</v>
      </c>
      <c r="C31" s="53"/>
      <c r="D31" s="83"/>
      <c r="E31" s="57"/>
      <c r="F31" s="56"/>
      <c r="G31" s="57"/>
      <c r="H31" s="125"/>
      <c r="I31" s="56"/>
    </row>
    <row r="32" spans="1:9" x14ac:dyDescent="0.25">
      <c r="A32" s="116" t="s">
        <v>9</v>
      </c>
      <c r="B32" s="52" t="s">
        <v>63</v>
      </c>
      <c r="C32" s="53"/>
      <c r="D32" s="83"/>
      <c r="E32" s="57"/>
      <c r="F32" s="56"/>
      <c r="G32" s="57"/>
      <c r="H32" s="125"/>
      <c r="I32" s="56"/>
    </row>
    <row r="33" spans="1:9" ht="63" x14ac:dyDescent="0.25">
      <c r="A33" s="116" t="s">
        <v>9</v>
      </c>
      <c r="B33" s="52" t="s">
        <v>64</v>
      </c>
      <c r="C33" s="53"/>
      <c r="D33" s="83"/>
      <c r="E33" s="57"/>
      <c r="F33" s="56"/>
      <c r="G33" s="57"/>
      <c r="H33" s="125"/>
      <c r="I33" s="56"/>
    </row>
    <row r="34" spans="1:9" ht="31.5" x14ac:dyDescent="0.25">
      <c r="A34" s="116" t="s">
        <v>9</v>
      </c>
      <c r="B34" s="52" t="s">
        <v>65</v>
      </c>
      <c r="C34" s="53"/>
      <c r="D34" s="83"/>
      <c r="E34" s="57"/>
      <c r="F34" s="56"/>
      <c r="G34" s="57"/>
      <c r="H34" s="125"/>
      <c r="I34" s="56"/>
    </row>
    <row r="35" spans="1:9" x14ac:dyDescent="0.25">
      <c r="A35" s="116" t="s">
        <v>9</v>
      </c>
      <c r="B35" s="52" t="s">
        <v>66</v>
      </c>
      <c r="C35" s="53"/>
      <c r="D35" s="83"/>
      <c r="E35" s="57"/>
      <c r="F35" s="56"/>
      <c r="G35" s="57"/>
      <c r="H35" s="125"/>
      <c r="I35" s="56"/>
    </row>
    <row r="36" spans="1:9" x14ac:dyDescent="0.25">
      <c r="A36" s="117"/>
      <c r="B36" s="64" t="s">
        <v>144</v>
      </c>
      <c r="C36" s="65" t="s">
        <v>18</v>
      </c>
      <c r="D36" s="88">
        <v>40</v>
      </c>
      <c r="E36" s="66" t="s">
        <v>11</v>
      </c>
      <c r="F36" s="67"/>
      <c r="G36" s="66" t="s">
        <v>12</v>
      </c>
      <c r="H36" s="127">
        <f>D36*F36</f>
        <v>0</v>
      </c>
      <c r="I36" s="67"/>
    </row>
    <row r="37" spans="1:9" ht="63" x14ac:dyDescent="0.25">
      <c r="A37" s="115" t="s">
        <v>60</v>
      </c>
      <c r="B37" s="108" t="s">
        <v>145</v>
      </c>
      <c r="C37" s="47" t="s">
        <v>27</v>
      </c>
      <c r="D37" s="82">
        <v>16</v>
      </c>
      <c r="E37" s="49" t="s">
        <v>11</v>
      </c>
      <c r="F37" s="50"/>
      <c r="G37" s="49" t="s">
        <v>12</v>
      </c>
      <c r="H37" s="50">
        <f>D37*F37</f>
        <v>0</v>
      </c>
      <c r="I37" s="67"/>
    </row>
    <row r="38" spans="1:9" x14ac:dyDescent="0.25">
      <c r="A38" s="90"/>
      <c r="B38" s="91"/>
      <c r="C38" s="92"/>
      <c r="D38" s="93"/>
      <c r="E38" s="94"/>
      <c r="F38" s="95"/>
      <c r="G38" s="94"/>
      <c r="H38" s="95"/>
    </row>
    <row r="39" spans="1:9" x14ac:dyDescent="0.25">
      <c r="A39" s="105" t="s">
        <v>17</v>
      </c>
      <c r="B39" s="104" t="s">
        <v>71</v>
      </c>
      <c r="C39" s="102"/>
      <c r="D39" s="103"/>
      <c r="E39" s="10"/>
      <c r="F39" s="6"/>
      <c r="G39" s="10"/>
      <c r="H39" s="6"/>
    </row>
    <row r="40" spans="1:9" x14ac:dyDescent="0.25">
      <c r="A40" s="96"/>
      <c r="B40" s="97"/>
      <c r="C40" s="98"/>
      <c r="D40" s="99"/>
      <c r="E40" s="100"/>
      <c r="F40" s="101"/>
      <c r="G40" s="100"/>
      <c r="H40" s="101"/>
    </row>
    <row r="41" spans="1:9" ht="47.25" x14ac:dyDescent="0.25">
      <c r="A41" s="114" t="s">
        <v>67</v>
      </c>
      <c r="B41" s="46" t="s">
        <v>72</v>
      </c>
      <c r="C41" s="47" t="s">
        <v>18</v>
      </c>
      <c r="D41" s="82">
        <v>10</v>
      </c>
      <c r="E41" s="49" t="s">
        <v>11</v>
      </c>
      <c r="F41" s="50"/>
      <c r="G41" s="49" t="s">
        <v>12</v>
      </c>
      <c r="H41" s="50">
        <f>D41*F41</f>
        <v>0</v>
      </c>
      <c r="I41" s="69"/>
    </row>
    <row r="42" spans="1:9" ht="47.25" x14ac:dyDescent="0.25">
      <c r="A42" s="114" t="s">
        <v>68</v>
      </c>
      <c r="B42" s="46" t="s">
        <v>73</v>
      </c>
      <c r="C42" s="47" t="s">
        <v>18</v>
      </c>
      <c r="D42" s="82">
        <v>20</v>
      </c>
      <c r="E42" s="49" t="s">
        <v>11</v>
      </c>
      <c r="F42" s="50"/>
      <c r="G42" s="49" t="s">
        <v>12</v>
      </c>
      <c r="H42" s="50">
        <f>D42*F42</f>
        <v>0</v>
      </c>
      <c r="I42" s="69"/>
    </row>
    <row r="43" spans="1:9" ht="63" x14ac:dyDescent="0.25">
      <c r="A43" s="114" t="s">
        <v>69</v>
      </c>
      <c r="B43" s="46" t="s">
        <v>74</v>
      </c>
      <c r="C43" s="47" t="s">
        <v>27</v>
      </c>
      <c r="D43" s="82">
        <v>4</v>
      </c>
      <c r="E43" s="49" t="s">
        <v>11</v>
      </c>
      <c r="F43" s="50"/>
      <c r="G43" s="49" t="s">
        <v>12</v>
      </c>
      <c r="H43" s="50">
        <f>D43*F43</f>
        <v>0</v>
      </c>
      <c r="I43" s="69"/>
    </row>
    <row r="44" spans="1:9" ht="47.25" x14ac:dyDescent="0.25">
      <c r="A44" s="115" t="s">
        <v>70</v>
      </c>
      <c r="B44" s="46" t="s">
        <v>75</v>
      </c>
      <c r="C44" s="47" t="s">
        <v>27</v>
      </c>
      <c r="D44" s="82">
        <v>4</v>
      </c>
      <c r="E44" s="49" t="s">
        <v>11</v>
      </c>
      <c r="F44" s="50"/>
      <c r="G44" s="49" t="s">
        <v>12</v>
      </c>
      <c r="H44" s="50">
        <f>D44*F44</f>
        <v>0</v>
      </c>
      <c r="I44" s="69"/>
    </row>
    <row r="45" spans="1:9" x14ac:dyDescent="0.25">
      <c r="A45" s="90"/>
      <c r="B45" s="91"/>
      <c r="C45" s="92"/>
      <c r="D45" s="93"/>
      <c r="E45" s="94"/>
      <c r="F45" s="95"/>
      <c r="G45" s="94"/>
      <c r="H45" s="95"/>
    </row>
    <row r="46" spans="1:9" x14ac:dyDescent="0.25">
      <c r="A46" s="105" t="s">
        <v>19</v>
      </c>
      <c r="B46" s="104" t="s">
        <v>79</v>
      </c>
      <c r="C46" s="102"/>
      <c r="D46" s="103"/>
      <c r="E46" s="10"/>
      <c r="F46" s="6"/>
      <c r="G46" s="10"/>
      <c r="H46" s="6"/>
    </row>
    <row r="47" spans="1:9" x14ac:dyDescent="0.25">
      <c r="A47" s="96"/>
      <c r="B47" s="97"/>
      <c r="C47" s="98"/>
      <c r="D47" s="99"/>
      <c r="E47" s="100"/>
      <c r="F47" s="101"/>
      <c r="G47" s="100"/>
      <c r="H47" s="101"/>
    </row>
    <row r="48" spans="1:9" ht="126.75" customHeight="1" x14ac:dyDescent="0.25">
      <c r="A48" s="114" t="s">
        <v>76</v>
      </c>
      <c r="B48" s="46" t="s">
        <v>80</v>
      </c>
      <c r="C48" s="47" t="s">
        <v>18</v>
      </c>
      <c r="D48" s="82">
        <v>50</v>
      </c>
      <c r="E48" s="49" t="s">
        <v>11</v>
      </c>
      <c r="F48" s="50"/>
      <c r="G48" s="49" t="s">
        <v>12</v>
      </c>
      <c r="H48" s="50">
        <f>D48*F48</f>
        <v>0</v>
      </c>
      <c r="I48" s="69"/>
    </row>
    <row r="49" spans="1:9" ht="126.75" customHeight="1" x14ac:dyDescent="0.25">
      <c r="A49" s="114" t="s">
        <v>77</v>
      </c>
      <c r="B49" s="46" t="s">
        <v>81</v>
      </c>
      <c r="C49" s="47" t="s">
        <v>18</v>
      </c>
      <c r="D49" s="82">
        <v>50</v>
      </c>
      <c r="E49" s="49" t="s">
        <v>11</v>
      </c>
      <c r="F49" s="50"/>
      <c r="G49" s="49" t="s">
        <v>12</v>
      </c>
      <c r="H49" s="50">
        <f>D49*F49</f>
        <v>0</v>
      </c>
      <c r="I49" s="69"/>
    </row>
    <row r="50" spans="1:9" ht="144" customHeight="1" x14ac:dyDescent="0.25">
      <c r="A50" s="114" t="s">
        <v>78</v>
      </c>
      <c r="B50" s="46" t="s">
        <v>82</v>
      </c>
      <c r="C50" s="47" t="s">
        <v>18</v>
      </c>
      <c r="D50" s="82">
        <v>40</v>
      </c>
      <c r="E50" s="49" t="s">
        <v>11</v>
      </c>
      <c r="F50" s="50"/>
      <c r="G50" s="49" t="s">
        <v>12</v>
      </c>
      <c r="H50" s="50">
        <f>D50*F50</f>
        <v>0</v>
      </c>
      <c r="I50" s="69"/>
    </row>
    <row r="51" spans="1:9" ht="144" customHeight="1" x14ac:dyDescent="0.25">
      <c r="A51" s="115" t="s">
        <v>170</v>
      </c>
      <c r="B51" s="46" t="s">
        <v>169</v>
      </c>
      <c r="C51" s="47" t="s">
        <v>18</v>
      </c>
      <c r="D51" s="82">
        <v>10</v>
      </c>
      <c r="E51" s="49" t="s">
        <v>11</v>
      </c>
      <c r="F51" s="50"/>
      <c r="G51" s="49" t="s">
        <v>12</v>
      </c>
      <c r="H51" s="50">
        <f>D51*F51</f>
        <v>0</v>
      </c>
      <c r="I51" s="69"/>
    </row>
    <row r="52" spans="1:9" x14ac:dyDescent="0.25">
      <c r="A52" s="90"/>
      <c r="B52" s="91"/>
      <c r="C52" s="92"/>
      <c r="D52" s="93"/>
      <c r="E52" s="94"/>
      <c r="F52" s="95"/>
      <c r="G52" s="94"/>
      <c r="H52" s="95"/>
    </row>
    <row r="53" spans="1:9" x14ac:dyDescent="0.25">
      <c r="A53" s="105" t="s">
        <v>20</v>
      </c>
      <c r="B53" s="104" t="s">
        <v>85</v>
      </c>
      <c r="C53" s="102"/>
      <c r="D53" s="103"/>
      <c r="E53" s="10"/>
      <c r="F53" s="6"/>
      <c r="G53" s="10"/>
      <c r="H53" s="6"/>
    </row>
    <row r="54" spans="1:9" x14ac:dyDescent="0.25">
      <c r="A54" s="96"/>
      <c r="B54" s="97"/>
      <c r="C54" s="98"/>
      <c r="D54" s="99"/>
      <c r="E54" s="100"/>
      <c r="F54" s="101"/>
      <c r="G54" s="100"/>
      <c r="H54" s="101"/>
    </row>
    <row r="55" spans="1:9" ht="94.5" x14ac:dyDescent="0.25">
      <c r="A55" s="114" t="s">
        <v>83</v>
      </c>
      <c r="B55" s="46" t="s">
        <v>175</v>
      </c>
      <c r="C55" s="47" t="s">
        <v>18</v>
      </c>
      <c r="D55" s="82">
        <v>40</v>
      </c>
      <c r="E55" s="49" t="s">
        <v>11</v>
      </c>
      <c r="F55" s="50"/>
      <c r="G55" s="49" t="s">
        <v>12</v>
      </c>
      <c r="H55" s="50">
        <f>D55*F55</f>
        <v>0</v>
      </c>
      <c r="I55" s="69"/>
    </row>
    <row r="56" spans="1:9" ht="141.75" x14ac:dyDescent="0.25">
      <c r="A56" s="115" t="s">
        <v>84</v>
      </c>
      <c r="B56" s="108" t="s">
        <v>146</v>
      </c>
      <c r="C56" s="47" t="s">
        <v>18</v>
      </c>
      <c r="D56" s="82">
        <v>1000</v>
      </c>
      <c r="E56" s="49" t="s">
        <v>11</v>
      </c>
      <c r="F56" s="50"/>
      <c r="G56" s="49" t="s">
        <v>12</v>
      </c>
      <c r="H56" s="50">
        <f>D56*F56</f>
        <v>0</v>
      </c>
      <c r="I56" s="69"/>
    </row>
    <row r="57" spans="1:9" x14ac:dyDescent="0.25">
      <c r="A57" s="90"/>
      <c r="B57" s="91"/>
      <c r="C57" s="92"/>
      <c r="D57" s="93"/>
      <c r="E57" s="94"/>
      <c r="F57" s="95"/>
      <c r="G57" s="94"/>
      <c r="H57" s="95"/>
    </row>
    <row r="58" spans="1:9" x14ac:dyDescent="0.25">
      <c r="A58" s="105" t="s">
        <v>21</v>
      </c>
      <c r="B58" s="104" t="s">
        <v>90</v>
      </c>
      <c r="C58" s="102"/>
      <c r="D58" s="103"/>
      <c r="E58" s="10"/>
      <c r="F58" s="6"/>
      <c r="G58" s="10"/>
      <c r="H58" s="6"/>
    </row>
    <row r="59" spans="1:9" x14ac:dyDescent="0.25">
      <c r="A59" s="96"/>
      <c r="B59" s="97"/>
      <c r="C59" s="98"/>
      <c r="D59" s="99"/>
      <c r="E59" s="100"/>
      <c r="F59" s="101"/>
      <c r="G59" s="100"/>
      <c r="H59" s="101"/>
    </row>
    <row r="60" spans="1:9" ht="252" x14ac:dyDescent="0.25">
      <c r="A60" s="114" t="s">
        <v>86</v>
      </c>
      <c r="B60" s="46" t="s">
        <v>149</v>
      </c>
      <c r="C60" s="47" t="s">
        <v>27</v>
      </c>
      <c r="D60" s="82">
        <v>8</v>
      </c>
      <c r="E60" s="49" t="s">
        <v>11</v>
      </c>
      <c r="F60" s="50"/>
      <c r="G60" s="49" t="s">
        <v>12</v>
      </c>
      <c r="H60" s="50">
        <f>D60*F60</f>
        <v>0</v>
      </c>
      <c r="I60" s="69"/>
    </row>
    <row r="61" spans="1:9" ht="174" customHeight="1" x14ac:dyDescent="0.25">
      <c r="A61" s="114" t="s">
        <v>147</v>
      </c>
      <c r="B61" s="46" t="s">
        <v>150</v>
      </c>
      <c r="C61" s="47" t="s">
        <v>27</v>
      </c>
      <c r="D61" s="82">
        <v>44</v>
      </c>
      <c r="E61" s="49" t="s">
        <v>11</v>
      </c>
      <c r="F61" s="50"/>
      <c r="G61" s="49" t="s">
        <v>12</v>
      </c>
      <c r="H61" s="50">
        <f>D61*F61</f>
        <v>0</v>
      </c>
      <c r="I61" s="69"/>
    </row>
    <row r="62" spans="1:9" ht="97.5" customHeight="1" x14ac:dyDescent="0.25">
      <c r="A62" s="115" t="s">
        <v>148</v>
      </c>
      <c r="B62" s="46" t="s">
        <v>91</v>
      </c>
      <c r="C62" s="47" t="s">
        <v>27</v>
      </c>
      <c r="D62" s="82">
        <v>20</v>
      </c>
      <c r="E62" s="49" t="s">
        <v>11</v>
      </c>
      <c r="F62" s="50"/>
      <c r="G62" s="49" t="s">
        <v>12</v>
      </c>
      <c r="H62" s="50">
        <f>D62*F62</f>
        <v>0</v>
      </c>
      <c r="I62" s="69"/>
    </row>
    <row r="63" spans="1:9" x14ac:dyDescent="0.25">
      <c r="A63" s="90"/>
      <c r="B63" s="91"/>
      <c r="C63" s="92"/>
      <c r="D63" s="93"/>
      <c r="E63" s="94"/>
      <c r="F63" s="95"/>
      <c r="G63" s="94"/>
      <c r="H63" s="95"/>
    </row>
    <row r="64" spans="1:9" x14ac:dyDescent="0.25">
      <c r="A64" s="105" t="s">
        <v>23</v>
      </c>
      <c r="B64" s="104" t="s">
        <v>92</v>
      </c>
      <c r="C64" s="102"/>
      <c r="D64" s="103"/>
      <c r="E64" s="10"/>
      <c r="F64" s="6"/>
      <c r="G64" s="10"/>
      <c r="H64" s="6"/>
    </row>
    <row r="65" spans="1:9" x14ac:dyDescent="0.25">
      <c r="A65" s="96"/>
      <c r="B65" s="97"/>
      <c r="C65" s="98"/>
      <c r="D65" s="99"/>
      <c r="E65" s="100"/>
      <c r="F65" s="101"/>
      <c r="G65" s="100"/>
      <c r="H65" s="101"/>
    </row>
    <row r="66" spans="1:9" ht="47.25" x14ac:dyDescent="0.25">
      <c r="A66" s="112" t="s">
        <v>87</v>
      </c>
      <c r="B66" s="46" t="s">
        <v>93</v>
      </c>
      <c r="C66" s="47" t="s">
        <v>27</v>
      </c>
      <c r="D66" s="82">
        <v>5</v>
      </c>
      <c r="E66" s="49" t="s">
        <v>11</v>
      </c>
      <c r="F66" s="50"/>
      <c r="G66" s="49" t="s">
        <v>12</v>
      </c>
      <c r="H66" s="50">
        <f t="shared" ref="H66:H70" si="1">D66*F66</f>
        <v>0</v>
      </c>
      <c r="I66" s="69"/>
    </row>
    <row r="67" spans="1:9" ht="47.25" x14ac:dyDescent="0.25">
      <c r="A67" s="112" t="s">
        <v>88</v>
      </c>
      <c r="B67" s="46" t="s">
        <v>94</v>
      </c>
      <c r="C67" s="47" t="s">
        <v>27</v>
      </c>
      <c r="D67" s="82">
        <v>5</v>
      </c>
      <c r="E67" s="49" t="s">
        <v>11</v>
      </c>
      <c r="F67" s="50"/>
      <c r="G67" s="49" t="s">
        <v>12</v>
      </c>
      <c r="H67" s="50">
        <f t="shared" si="1"/>
        <v>0</v>
      </c>
      <c r="I67" s="69"/>
    </row>
    <row r="68" spans="1:9" ht="31.5" x14ac:dyDescent="0.25">
      <c r="A68" s="112" t="s">
        <v>89</v>
      </c>
      <c r="B68" s="46" t="s">
        <v>95</v>
      </c>
      <c r="C68" s="47" t="s">
        <v>18</v>
      </c>
      <c r="D68" s="82">
        <v>800</v>
      </c>
      <c r="E68" s="49" t="s">
        <v>11</v>
      </c>
      <c r="F68" s="50"/>
      <c r="G68" s="49" t="s">
        <v>12</v>
      </c>
      <c r="H68" s="50">
        <f t="shared" si="1"/>
        <v>0</v>
      </c>
      <c r="I68" s="69"/>
    </row>
    <row r="69" spans="1:9" s="4" customFormat="1" ht="63" x14ac:dyDescent="0.25">
      <c r="A69" s="112" t="s">
        <v>151</v>
      </c>
      <c r="B69" s="46" t="s">
        <v>96</v>
      </c>
      <c r="C69" s="47" t="s">
        <v>27</v>
      </c>
      <c r="D69" s="82">
        <v>10</v>
      </c>
      <c r="E69" s="49" t="s">
        <v>11</v>
      </c>
      <c r="F69" s="50"/>
      <c r="G69" s="49" t="s">
        <v>12</v>
      </c>
      <c r="H69" s="50">
        <f t="shared" si="1"/>
        <v>0</v>
      </c>
      <c r="I69" s="69"/>
    </row>
    <row r="70" spans="1:9" ht="111" customHeight="1" x14ac:dyDescent="0.25">
      <c r="A70" s="113" t="s">
        <v>152</v>
      </c>
      <c r="B70" s="46" t="s">
        <v>97</v>
      </c>
      <c r="C70" s="47" t="s">
        <v>30</v>
      </c>
      <c r="D70" s="82">
        <v>30</v>
      </c>
      <c r="E70" s="49" t="s">
        <v>11</v>
      </c>
      <c r="F70" s="50"/>
      <c r="G70" s="49" t="s">
        <v>12</v>
      </c>
      <c r="H70" s="50">
        <f t="shared" si="1"/>
        <v>0</v>
      </c>
      <c r="I70" s="69"/>
    </row>
    <row r="71" spans="1:9" x14ac:dyDescent="0.25">
      <c r="A71" s="90"/>
      <c r="B71" s="91"/>
      <c r="C71" s="92"/>
      <c r="D71" s="93"/>
      <c r="E71" s="94"/>
      <c r="F71" s="95"/>
      <c r="G71" s="94"/>
      <c r="H71" s="95"/>
    </row>
    <row r="72" spans="1:9" x14ac:dyDescent="0.25">
      <c r="A72" s="105" t="s">
        <v>24</v>
      </c>
      <c r="B72" s="104" t="s">
        <v>98</v>
      </c>
      <c r="C72" s="102"/>
      <c r="D72" s="103"/>
      <c r="E72" s="10"/>
      <c r="F72" s="6"/>
      <c r="G72" s="10"/>
      <c r="H72" s="6"/>
    </row>
    <row r="73" spans="1:9" x14ac:dyDescent="0.25">
      <c r="A73" s="96"/>
      <c r="B73" s="97"/>
      <c r="C73" s="98"/>
      <c r="D73" s="99"/>
      <c r="E73" s="100"/>
      <c r="F73" s="101"/>
      <c r="G73" s="100"/>
      <c r="H73" s="101"/>
    </row>
    <row r="74" spans="1:9" ht="48" customHeight="1" x14ac:dyDescent="0.25">
      <c r="A74" s="112" t="s">
        <v>153</v>
      </c>
      <c r="B74" s="46" t="s">
        <v>38</v>
      </c>
      <c r="C74" s="47" t="s">
        <v>26</v>
      </c>
      <c r="D74" s="82">
        <v>1</v>
      </c>
      <c r="E74" s="49" t="s">
        <v>11</v>
      </c>
      <c r="F74" s="50"/>
      <c r="G74" s="49" t="s">
        <v>12</v>
      </c>
      <c r="H74" s="50">
        <f>D74*F74</f>
        <v>0</v>
      </c>
      <c r="I74" s="50"/>
    </row>
    <row r="75" spans="1:9" x14ac:dyDescent="0.25">
      <c r="A75" s="71"/>
      <c r="B75" s="75"/>
      <c r="C75" s="72"/>
      <c r="D75" s="48"/>
      <c r="E75" s="49"/>
      <c r="F75" s="50"/>
      <c r="G75" s="73"/>
      <c r="H75" s="128"/>
      <c r="I75" s="50"/>
    </row>
    <row r="76" spans="1:9" ht="16.5" thickBot="1" x14ac:dyDescent="0.3">
      <c r="A76" s="61"/>
      <c r="B76" s="52"/>
      <c r="C76" s="63"/>
      <c r="D76" s="54"/>
      <c r="E76" s="57"/>
      <c r="F76" s="56"/>
      <c r="G76" s="62"/>
      <c r="H76" s="129"/>
      <c r="I76" s="67"/>
    </row>
    <row r="77" spans="1:9" ht="16.5" thickBot="1" x14ac:dyDescent="0.3">
      <c r="A77" s="87" t="s">
        <v>4</v>
      </c>
      <c r="B77" s="38" t="s">
        <v>22</v>
      </c>
      <c r="C77" s="39" t="s">
        <v>31</v>
      </c>
      <c r="D77" s="40"/>
      <c r="E77" s="41"/>
      <c r="F77" s="42"/>
      <c r="G77" s="43"/>
      <c r="H77" s="44">
        <f>SUM(H6:H76)</f>
        <v>0</v>
      </c>
      <c r="I77" s="67"/>
    </row>
    <row r="79" spans="1:9" x14ac:dyDescent="0.25">
      <c r="A79" s="110"/>
      <c r="B79" s="109" t="s">
        <v>154</v>
      </c>
      <c r="C79" s="110"/>
      <c r="D79" s="110"/>
      <c r="E79" s="110"/>
      <c r="F79" s="110"/>
      <c r="G79" s="110"/>
      <c r="H79" s="110"/>
    </row>
    <row r="80" spans="1:9" ht="32.25" customHeight="1" x14ac:dyDescent="0.25">
      <c r="A80" s="110"/>
      <c r="B80" s="135" t="s">
        <v>155</v>
      </c>
      <c r="C80" s="135"/>
      <c r="D80" s="135"/>
      <c r="E80" s="135"/>
      <c r="F80" s="135"/>
      <c r="G80" s="135"/>
      <c r="H80" s="135"/>
    </row>
    <row r="81" spans="1:8" ht="120" customHeight="1" x14ac:dyDescent="0.25">
      <c r="A81" s="110"/>
      <c r="B81" s="136" t="s">
        <v>156</v>
      </c>
      <c r="C81" s="136"/>
      <c r="D81" s="136"/>
      <c r="E81" s="136"/>
      <c r="F81" s="136"/>
      <c r="G81" s="136"/>
      <c r="H81" s="136"/>
    </row>
    <row r="82" spans="1:8" ht="32.25" customHeight="1" x14ac:dyDescent="0.25">
      <c r="A82" s="111"/>
      <c r="B82" s="136" t="s">
        <v>157</v>
      </c>
      <c r="C82" s="136"/>
      <c r="D82" s="136"/>
      <c r="E82" s="136"/>
      <c r="F82" s="136"/>
      <c r="G82" s="136"/>
      <c r="H82" s="136"/>
    </row>
    <row r="83" spans="1:8" ht="34.5" customHeight="1" x14ac:dyDescent="0.25">
      <c r="A83" s="111"/>
      <c r="B83" s="137" t="s">
        <v>158</v>
      </c>
      <c r="C83" s="137"/>
      <c r="D83" s="137"/>
      <c r="E83" s="137"/>
      <c r="F83" s="137"/>
      <c r="G83" s="137"/>
      <c r="H83" s="137"/>
    </row>
  </sheetData>
  <mergeCells count="4">
    <mergeCell ref="B80:H80"/>
    <mergeCell ref="B81:H81"/>
    <mergeCell ref="B82:H82"/>
    <mergeCell ref="B83:H83"/>
  </mergeCells>
  <phoneticPr fontId="15" type="noConversion"/>
  <pageMargins left="0.98425196850393704" right="0.39370078740157483" top="1.1811023622047245" bottom="0.39370078740157483" header="0.19685039370078741" footer="0"/>
  <pageSetup paperSize="9" scale="89" orientation="portrait" horizontalDpi="300" verticalDpi="300" r:id="rId1"/>
  <headerFooter>
    <oddHeader>&amp;L&amp;"Times New Roman,Bold"KB-PROJEKT&amp;"Times New Roman,Regular"
ZAGREB, Prugina 14
Tel. (01)3690514&amp;C&amp;"Times New Roman,Bold"TD-896/14&amp;"Times New Roman,Regular"
Lučka kapetanija Sisak
Sisak, Rimska 16&amp;R&amp;"Times New Roman,Regular"STR.
&amp;P/&amp;N</oddHeader>
  </headerFooter>
  <rowBreaks count="2" manualBreakCount="2">
    <brk id="12" max="8" man="1"/>
    <brk id="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I24"/>
  <sheetViews>
    <sheetView topLeftCell="A9" zoomScale="85" zoomScaleNormal="85" workbookViewId="0">
      <selection activeCell="I16" sqref="I16"/>
    </sheetView>
  </sheetViews>
  <sheetFormatPr defaultRowHeight="15.75" x14ac:dyDescent="0.25"/>
  <cols>
    <col min="1" max="1" width="4.28515625" style="25" customWidth="1"/>
    <col min="2" max="2" width="36.5703125" style="9" customWidth="1"/>
    <col min="3" max="3" width="7.5703125" style="7" customWidth="1"/>
    <col min="4" max="4" width="10.42578125" style="5" customWidth="1"/>
    <col min="5" max="5" width="1.7109375" style="1" customWidth="1"/>
    <col min="6" max="6" width="11.5703125" style="4" customWidth="1"/>
    <col min="7" max="7" width="2" style="1" customWidth="1"/>
    <col min="8" max="8" width="13.28515625" style="4" customWidth="1"/>
    <col min="9" max="9" width="12.28515625" style="4" customWidth="1"/>
    <col min="10" max="16384" width="9.140625" style="1"/>
  </cols>
  <sheetData>
    <row r="5" spans="1:9" x14ac:dyDescent="0.25">
      <c r="A5" s="76" t="s">
        <v>1</v>
      </c>
      <c r="B5" s="17" t="s">
        <v>113</v>
      </c>
      <c r="H5" s="8"/>
    </row>
    <row r="6" spans="1:9" x14ac:dyDescent="0.25">
      <c r="A6" s="24"/>
      <c r="B6" s="17"/>
      <c r="H6" s="8"/>
    </row>
    <row r="8" spans="1:9" s="123" customFormat="1" ht="24" x14ac:dyDescent="0.2">
      <c r="A8" s="119" t="s">
        <v>182</v>
      </c>
      <c r="B8" s="120" t="s">
        <v>183</v>
      </c>
      <c r="C8" s="120" t="s">
        <v>188</v>
      </c>
      <c r="D8" s="121" t="s">
        <v>184</v>
      </c>
      <c r="E8" s="122"/>
      <c r="F8" s="121" t="s">
        <v>185</v>
      </c>
      <c r="G8" s="122"/>
      <c r="H8" s="121" t="s">
        <v>186</v>
      </c>
      <c r="I8" s="121" t="s">
        <v>187</v>
      </c>
    </row>
    <row r="9" spans="1:9" ht="47.25" x14ac:dyDescent="0.25">
      <c r="A9" s="32" t="s">
        <v>8</v>
      </c>
      <c r="B9" s="31" t="s">
        <v>115</v>
      </c>
      <c r="C9" s="30" t="s">
        <v>18</v>
      </c>
      <c r="D9" s="77">
        <v>20</v>
      </c>
      <c r="E9" s="29" t="s">
        <v>11</v>
      </c>
      <c r="F9" s="28"/>
      <c r="G9" s="29" t="s">
        <v>12</v>
      </c>
      <c r="H9" s="28">
        <f>D9*F9</f>
        <v>0</v>
      </c>
      <c r="I9" s="69"/>
    </row>
    <row r="10" spans="1:9" s="10" customFormat="1" ht="47.25" x14ac:dyDescent="0.25">
      <c r="A10" s="32" t="s">
        <v>13</v>
      </c>
      <c r="B10" s="31" t="s">
        <v>116</v>
      </c>
      <c r="C10" s="30" t="s">
        <v>27</v>
      </c>
      <c r="D10" s="78">
        <v>2</v>
      </c>
      <c r="E10" s="35" t="s">
        <v>11</v>
      </c>
      <c r="F10" s="36"/>
      <c r="G10" s="35" t="s">
        <v>12</v>
      </c>
      <c r="H10" s="28">
        <f t="shared" ref="H10" si="0">D10*F10</f>
        <v>0</v>
      </c>
      <c r="I10" s="69"/>
    </row>
    <row r="11" spans="1:9" s="10" customFormat="1" ht="47.25" x14ac:dyDescent="0.25">
      <c r="A11" s="32" t="s">
        <v>14</v>
      </c>
      <c r="B11" s="31" t="s">
        <v>117</v>
      </c>
      <c r="C11" s="30" t="s">
        <v>27</v>
      </c>
      <c r="D11" s="78">
        <v>4</v>
      </c>
      <c r="E11" s="35" t="s">
        <v>11</v>
      </c>
      <c r="F11" s="36"/>
      <c r="G11" s="35" t="s">
        <v>12</v>
      </c>
      <c r="H11" s="28">
        <f t="shared" ref="H11:H12" si="1">D11*F11</f>
        <v>0</v>
      </c>
      <c r="I11" s="69"/>
    </row>
    <row r="12" spans="1:9" s="10" customFormat="1" ht="63" x14ac:dyDescent="0.25">
      <c r="A12" s="32" t="s">
        <v>15</v>
      </c>
      <c r="B12" s="31" t="s">
        <v>118</v>
      </c>
      <c r="C12" s="30" t="s">
        <v>18</v>
      </c>
      <c r="D12" s="77">
        <v>20</v>
      </c>
      <c r="E12" s="35" t="s">
        <v>11</v>
      </c>
      <c r="F12" s="36"/>
      <c r="G12" s="35" t="s">
        <v>12</v>
      </c>
      <c r="H12" s="28">
        <f t="shared" si="1"/>
        <v>0</v>
      </c>
      <c r="I12" s="69"/>
    </row>
    <row r="13" spans="1:9" s="10" customFormat="1" ht="47.25" x14ac:dyDescent="0.25">
      <c r="A13" s="32" t="s">
        <v>17</v>
      </c>
      <c r="B13" s="31" t="s">
        <v>171</v>
      </c>
      <c r="C13" s="30" t="s">
        <v>27</v>
      </c>
      <c r="D13" s="78">
        <v>10</v>
      </c>
      <c r="E13" s="35" t="s">
        <v>11</v>
      </c>
      <c r="F13" s="36"/>
      <c r="G13" s="35" t="s">
        <v>12</v>
      </c>
      <c r="H13" s="28">
        <f t="shared" ref="H13" si="2">D13*F13</f>
        <v>0</v>
      </c>
      <c r="I13" s="69"/>
    </row>
    <row r="14" spans="1:9" ht="47.25" x14ac:dyDescent="0.25">
      <c r="A14" s="33" t="s">
        <v>19</v>
      </c>
      <c r="B14" s="34" t="s">
        <v>119</v>
      </c>
      <c r="C14" s="37" t="s">
        <v>114</v>
      </c>
      <c r="D14" s="78">
        <v>10</v>
      </c>
      <c r="E14" s="35" t="s">
        <v>11</v>
      </c>
      <c r="F14" s="36"/>
      <c r="G14" s="35" t="s">
        <v>12</v>
      </c>
      <c r="H14" s="28">
        <f t="shared" ref="H14:H19" si="3">D14*F14</f>
        <v>0</v>
      </c>
      <c r="I14" s="69"/>
    </row>
    <row r="15" spans="1:9" ht="126" customHeight="1" x14ac:dyDescent="0.25">
      <c r="A15" s="32" t="s">
        <v>20</v>
      </c>
      <c r="B15" s="31" t="s">
        <v>120</v>
      </c>
      <c r="C15" s="30"/>
      <c r="D15" s="77"/>
      <c r="E15" s="29"/>
      <c r="F15" s="28"/>
      <c r="G15" s="29"/>
      <c r="H15" s="28"/>
      <c r="I15" s="69"/>
    </row>
    <row r="16" spans="1:9" x14ac:dyDescent="0.25">
      <c r="A16" s="51" t="s">
        <v>9</v>
      </c>
      <c r="B16" s="52" t="s">
        <v>121</v>
      </c>
      <c r="C16" s="53" t="s">
        <v>30</v>
      </c>
      <c r="D16" s="83">
        <v>40</v>
      </c>
      <c r="E16" s="55" t="s">
        <v>11</v>
      </c>
      <c r="F16" s="56"/>
      <c r="G16" s="55" t="s">
        <v>12</v>
      </c>
      <c r="H16" s="56">
        <f t="shared" si="3"/>
        <v>0</v>
      </c>
      <c r="I16" s="69"/>
    </row>
    <row r="17" spans="1:9" x14ac:dyDescent="0.25">
      <c r="A17" s="51" t="s">
        <v>9</v>
      </c>
      <c r="B17" s="52" t="s">
        <v>122</v>
      </c>
      <c r="C17" s="53" t="s">
        <v>30</v>
      </c>
      <c r="D17" s="83">
        <v>30</v>
      </c>
      <c r="E17" s="55" t="s">
        <v>11</v>
      </c>
      <c r="F17" s="56"/>
      <c r="G17" s="55" t="s">
        <v>12</v>
      </c>
      <c r="H17" s="56">
        <f t="shared" si="3"/>
        <v>0</v>
      </c>
      <c r="I17" s="69"/>
    </row>
    <row r="18" spans="1:9" x14ac:dyDescent="0.25">
      <c r="A18" s="51" t="s">
        <v>9</v>
      </c>
      <c r="B18" s="52" t="s">
        <v>123</v>
      </c>
      <c r="C18" s="53" t="s">
        <v>30</v>
      </c>
      <c r="D18" s="83">
        <v>20</v>
      </c>
      <c r="E18" s="55" t="s">
        <v>11</v>
      </c>
      <c r="F18" s="56"/>
      <c r="G18" s="55" t="s">
        <v>12</v>
      </c>
      <c r="H18" s="56">
        <f t="shared" si="3"/>
        <v>0</v>
      </c>
      <c r="I18" s="69"/>
    </row>
    <row r="19" spans="1:9" ht="79.5" thickBot="1" x14ac:dyDescent="0.3">
      <c r="A19" s="33" t="s">
        <v>21</v>
      </c>
      <c r="B19" s="34" t="s">
        <v>124</v>
      </c>
      <c r="C19" s="37" t="s">
        <v>16</v>
      </c>
      <c r="D19" s="78">
        <v>1</v>
      </c>
      <c r="E19" s="35" t="s">
        <v>11</v>
      </c>
      <c r="F19" s="36"/>
      <c r="G19" s="35" t="s">
        <v>12</v>
      </c>
      <c r="H19" s="36">
        <f t="shared" si="3"/>
        <v>0</v>
      </c>
      <c r="I19" s="69"/>
    </row>
    <row r="20" spans="1:9" ht="16.5" thickBot="1" x14ac:dyDescent="0.3">
      <c r="A20" s="79" t="s">
        <v>1</v>
      </c>
      <c r="B20" s="38" t="s">
        <v>22</v>
      </c>
      <c r="C20" s="39" t="s">
        <v>31</v>
      </c>
      <c r="D20" s="40"/>
      <c r="E20" s="41"/>
      <c r="F20" s="42"/>
      <c r="G20" s="43"/>
      <c r="H20" s="44">
        <f>H9+H10+H11+H12+H13+H14+H16+H17+H18+H19</f>
        <v>0</v>
      </c>
    </row>
    <row r="23" spans="1:9" x14ac:dyDescent="0.25">
      <c r="A23" s="110"/>
      <c r="B23" s="109" t="s">
        <v>154</v>
      </c>
      <c r="C23" s="110"/>
      <c r="D23" s="110"/>
      <c r="E23" s="110"/>
      <c r="F23" s="110"/>
      <c r="G23" s="110"/>
      <c r="H23" s="110"/>
    </row>
    <row r="24" spans="1:9" ht="48.75" customHeight="1" x14ac:dyDescent="0.25">
      <c r="A24" s="110"/>
      <c r="B24" s="135" t="s">
        <v>172</v>
      </c>
      <c r="C24" s="135"/>
      <c r="D24" s="135"/>
      <c r="E24" s="135"/>
      <c r="F24" s="135"/>
      <c r="G24" s="135"/>
      <c r="H24" s="135"/>
    </row>
  </sheetData>
  <mergeCells count="1">
    <mergeCell ref="B24:H24"/>
  </mergeCells>
  <phoneticPr fontId="0" type="noConversion"/>
  <pageMargins left="0.98425196850393704" right="0.39370078740157483" top="1.1811023622047245" bottom="0.39370078740157483" header="0.19685039370078741" footer="0"/>
  <pageSetup paperSize="9" scale="89" orientation="portrait" horizontalDpi="300" verticalDpi="300" r:id="rId1"/>
  <headerFooter>
    <oddHeader>&amp;L&amp;"Times New Roman,Bold"KB-PROJEKT&amp;"Times New Roman,Regular"
ZAGREB, Prugina 14
Tel. (01)3690514&amp;C&amp;"Times New Roman,Bold"TD-896/14&amp;"Times New Roman,Regular"
Lučka kapetanija Sisak
Sisak, Rimska 16&amp;R&amp;"Times New Roman,Regular"STR.
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"/>
  <sheetViews>
    <sheetView topLeftCell="B1" zoomScaleNormal="100" workbookViewId="0">
      <selection activeCell="B5" sqref="B5"/>
    </sheetView>
  </sheetViews>
  <sheetFormatPr defaultRowHeight="15.75" x14ac:dyDescent="0.25"/>
  <cols>
    <col min="1" max="1" width="4.7109375" style="18" customWidth="1"/>
    <col min="2" max="2" width="67.7109375" style="18" customWidth="1"/>
    <col min="3" max="3" width="15.28515625" style="5" customWidth="1"/>
    <col min="4" max="16384" width="9.140625" style="1"/>
  </cols>
  <sheetData>
    <row r="1" spans="1:3" ht="18.75" x14ac:dyDescent="0.3">
      <c r="A1" s="107" t="s">
        <v>15</v>
      </c>
      <c r="B1" s="22" t="s">
        <v>32</v>
      </c>
    </row>
    <row r="3" spans="1:3" ht="18" customHeight="1" x14ac:dyDescent="0.25">
      <c r="A3" s="19" t="s">
        <v>8</v>
      </c>
      <c r="B3" s="133" t="s">
        <v>99</v>
      </c>
      <c r="C3" s="134">
        <f>'Jaka struja'!H50</f>
        <v>0</v>
      </c>
    </row>
    <row r="4" spans="1:3" ht="18" customHeight="1" x14ac:dyDescent="0.25">
      <c r="A4" s="20" t="s">
        <v>13</v>
      </c>
      <c r="B4" s="133" t="s">
        <v>125</v>
      </c>
      <c r="C4" s="134">
        <f>LAN!H77</f>
        <v>0</v>
      </c>
    </row>
    <row r="5" spans="1:3" ht="18" customHeight="1" thickBot="1" x14ac:dyDescent="0.3">
      <c r="A5" s="20" t="s">
        <v>14</v>
      </c>
      <c r="B5" s="133" t="s">
        <v>113</v>
      </c>
      <c r="C5" s="134">
        <f>Građevinski!H20</f>
        <v>0</v>
      </c>
    </row>
    <row r="6" spans="1:3" ht="16.5" thickBot="1" x14ac:dyDescent="0.3">
      <c r="A6" s="21"/>
      <c r="B6" s="131" t="s">
        <v>0</v>
      </c>
      <c r="C6" s="132">
        <f>SUM(C3:C5)</f>
        <v>0</v>
      </c>
    </row>
  </sheetData>
  <phoneticPr fontId="9" type="noConversion"/>
  <pageMargins left="0.98425196850393704" right="0.39370078740157483" top="1.1811023622047245" bottom="0.39370078740157483" header="0.19685039370078741" footer="0"/>
  <pageSetup paperSize="9" orientation="portrait" r:id="rId1"/>
  <headerFooter>
    <oddHeader>&amp;L&amp;"Times New Roman,Bold"KB-PROJEKT&amp;"Times New Roman,Regular"
ZAGREB, Prugina 14
Tel. (01)3690514&amp;C&amp;"Times New Roman,Bold"TD-896/14&amp;"Times New Roman,Regular"
Lučka kapetanija Sisak
Sisak, Rimska 16&amp;R&amp;"Times New Roman,Regular"STR.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Naslovna</vt:lpstr>
      <vt:lpstr>Jaka struja</vt:lpstr>
      <vt:lpstr>LAN</vt:lpstr>
      <vt:lpstr>Građevinski</vt:lpstr>
      <vt:lpstr>Rekapitulacija</vt:lpstr>
      <vt:lpstr>Građevinski!Podrucje_ispisa</vt:lpstr>
      <vt:lpstr>'Jaka struja'!Podrucje_ispisa</vt:lpstr>
      <vt:lpstr>LAN!Podrucje_ispisa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tsimicevic</dc:creator>
  <cp:lastModifiedBy>tkicin</cp:lastModifiedBy>
  <cp:lastPrinted>2017-07-29T19:15:37Z</cp:lastPrinted>
  <dcterms:created xsi:type="dcterms:W3CDTF">2004-05-07T19:39:01Z</dcterms:created>
  <dcterms:modified xsi:type="dcterms:W3CDTF">2017-08-01T08:45:35Z</dcterms:modified>
</cp:coreProperties>
</file>